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Client\G$\_Technicko-správní\_společné\OPaRS\ZADÁVAČKY\2025\Jihlava\TP SFDI - III_4066 Třešť - Pavlov\Soupis prací\"/>
    </mc:Choice>
  </mc:AlternateContent>
  <bookViews>
    <workbookView xWindow="0" yWindow="0" windowWidth="0" windowHeight="0"/>
  </bookViews>
  <sheets>
    <sheet name="Rekapitulace" sheetId="22" r:id="rId1"/>
    <sheet name="SO 000" sheetId="2" r:id="rId2"/>
    <sheet name="SO 101.1" sheetId="3" r:id="rId3"/>
    <sheet name="SO 101.2" sheetId="4" r:id="rId4"/>
    <sheet name="SO 101.3" sheetId="5" r:id="rId5"/>
    <sheet name="SO 201SO 201.1" sheetId="6" r:id="rId6"/>
    <sheet name="SO 201SO 201.10" sheetId="7" r:id="rId7"/>
    <sheet name="SO 201SO 201.11" sheetId="8" r:id="rId8"/>
    <sheet name="SO 201SO 201.12" sheetId="9" r:id="rId9"/>
    <sheet name="SO 201SO 201.2" sheetId="10" r:id="rId10"/>
    <sheet name="SO 201SO 201.3" sheetId="11" r:id="rId11"/>
    <sheet name="SO 201SO 201.4" sheetId="12" r:id="rId12"/>
    <sheet name="SO 201SO 201.5" sheetId="13" r:id="rId13"/>
    <sheet name="SO 201SO 201.5a" sheetId="14" r:id="rId14"/>
    <sheet name="SO 201SO 201.5b" sheetId="15" r:id="rId15"/>
    <sheet name="SO 201SO 201.6" sheetId="16" r:id="rId16"/>
    <sheet name="SO 201SO 201.6a" sheetId="17" r:id="rId17"/>
    <sheet name="SO 201SO 201.7" sheetId="18" r:id="rId18"/>
    <sheet name="SO 201SO 201.8" sheetId="19" r:id="rId19"/>
    <sheet name="SO 201SO 201.9" sheetId="20" r:id="rId20"/>
    <sheet name="SO 901" sheetId="21" r:id="rId21"/>
  </sheets>
  <calcPr/>
</workbook>
</file>

<file path=xl/calcChain.xml><?xml version="1.0" encoding="utf-8"?>
<calcChain xmlns="http://schemas.openxmlformats.org/spreadsheetml/2006/main">
  <c i="22" l="1"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1" r="I3"/>
  <c r="I8"/>
  <c r="O13"/>
  <c r="I13"/>
  <c r="O9"/>
  <c r="I9"/>
  <c i="20" r="I3"/>
  <c r="I45"/>
  <c r="O54"/>
  <c r="I54"/>
  <c r="O50"/>
  <c r="I50"/>
  <c r="O46"/>
  <c r="I46"/>
  <c r="I40"/>
  <c r="O41"/>
  <c r="I41"/>
  <c r="I23"/>
  <c r="O36"/>
  <c r="I36"/>
  <c r="O32"/>
  <c r="I32"/>
  <c r="O28"/>
  <c r="I28"/>
  <c r="O24"/>
  <c r="I24"/>
  <c r="I14"/>
  <c r="O19"/>
  <c r="I19"/>
  <c r="O15"/>
  <c r="I15"/>
  <c r="I9"/>
  <c r="O10"/>
  <c r="I10"/>
  <c i="19" r="I3"/>
  <c r="I45"/>
  <c r="O54"/>
  <c r="I54"/>
  <c r="O50"/>
  <c r="I50"/>
  <c r="O46"/>
  <c r="I46"/>
  <c r="I40"/>
  <c r="O41"/>
  <c r="I41"/>
  <c r="I23"/>
  <c r="O36"/>
  <c r="I36"/>
  <c r="O32"/>
  <c r="I32"/>
  <c r="O28"/>
  <c r="I28"/>
  <c r="O24"/>
  <c r="I24"/>
  <c r="I14"/>
  <c r="O19"/>
  <c r="I19"/>
  <c r="O15"/>
  <c r="I15"/>
  <c r="I9"/>
  <c r="O10"/>
  <c r="I10"/>
  <c i="18" r="I3"/>
  <c r="I23"/>
  <c r="O28"/>
  <c r="I28"/>
  <c r="O24"/>
  <c r="I24"/>
  <c r="I14"/>
  <c r="O19"/>
  <c r="I19"/>
  <c r="O15"/>
  <c r="I15"/>
  <c r="I9"/>
  <c r="O10"/>
  <c r="I10"/>
  <c i="17" r="I3"/>
  <c r="I62"/>
  <c r="O71"/>
  <c r="I71"/>
  <c r="O67"/>
  <c r="I67"/>
  <c r="O63"/>
  <c r="I63"/>
  <c r="I57"/>
  <c r="O58"/>
  <c r="I58"/>
  <c r="I48"/>
  <c r="O53"/>
  <c r="I53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6" r="I3"/>
  <c r="I27"/>
  <c r="O28"/>
  <c r="I28"/>
  <c r="I14"/>
  <c r="O23"/>
  <c r="I23"/>
  <c r="O19"/>
  <c r="I19"/>
  <c r="O15"/>
  <c r="I15"/>
  <c r="I9"/>
  <c r="O10"/>
  <c r="I10"/>
  <c i="15" r="I3"/>
  <c r="I58"/>
  <c r="O63"/>
  <c r="I63"/>
  <c r="O59"/>
  <c r="I59"/>
  <c r="I53"/>
  <c r="O54"/>
  <c r="I54"/>
  <c r="I44"/>
  <c r="O49"/>
  <c r="I49"/>
  <c r="O45"/>
  <c r="I45"/>
  <c r="I27"/>
  <c r="O40"/>
  <c r="I40"/>
  <c r="O36"/>
  <c r="I36"/>
  <c r="O32"/>
  <c r="I32"/>
  <c r="O28"/>
  <c r="I28"/>
  <c r="I14"/>
  <c r="O23"/>
  <c r="I23"/>
  <c r="O19"/>
  <c r="I19"/>
  <c r="O15"/>
  <c r="I15"/>
  <c r="I9"/>
  <c r="O10"/>
  <c r="I10"/>
  <c i="14" r="I3"/>
  <c r="I58"/>
  <c r="O63"/>
  <c r="I63"/>
  <c r="O59"/>
  <c r="I59"/>
  <c r="I53"/>
  <c r="O54"/>
  <c r="I54"/>
  <c r="I44"/>
  <c r="O49"/>
  <c r="I49"/>
  <c r="O45"/>
  <c r="I45"/>
  <c r="I27"/>
  <c r="O40"/>
  <c r="I40"/>
  <c r="O36"/>
  <c r="I36"/>
  <c r="O32"/>
  <c r="I32"/>
  <c r="O28"/>
  <c r="I28"/>
  <c r="I14"/>
  <c r="O23"/>
  <c r="I23"/>
  <c r="O19"/>
  <c r="I19"/>
  <c r="O15"/>
  <c r="I15"/>
  <c r="I9"/>
  <c r="O10"/>
  <c r="I10"/>
  <c i="13" r="I3"/>
  <c r="I62"/>
  <c r="O71"/>
  <c r="I71"/>
  <c r="O67"/>
  <c r="I67"/>
  <c r="O63"/>
  <c r="I63"/>
  <c r="I57"/>
  <c r="O58"/>
  <c r="I58"/>
  <c r="I48"/>
  <c r="O53"/>
  <c r="I53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2" r="I3"/>
  <c r="I28"/>
  <c r="O37"/>
  <c r="I37"/>
  <c r="O33"/>
  <c r="I33"/>
  <c r="O29"/>
  <c r="I29"/>
  <c r="I23"/>
  <c r="O24"/>
  <c r="I24"/>
  <c r="I14"/>
  <c r="O19"/>
  <c r="I19"/>
  <c r="O15"/>
  <c r="I15"/>
  <c r="I9"/>
  <c r="O10"/>
  <c r="I10"/>
  <c i="11" r="I3"/>
  <c r="I29"/>
  <c r="O34"/>
  <c r="I34"/>
  <c r="O30"/>
  <c r="I30"/>
  <c r="I24"/>
  <c r="O25"/>
  <c r="I25"/>
  <c r="I19"/>
  <c r="O20"/>
  <c r="I20"/>
  <c r="I14"/>
  <c r="O15"/>
  <c r="I15"/>
  <c r="I9"/>
  <c r="O10"/>
  <c r="I10"/>
  <c i="10" r="I3"/>
  <c r="I62"/>
  <c r="O71"/>
  <c r="I71"/>
  <c r="O67"/>
  <c r="I67"/>
  <c r="O63"/>
  <c r="I63"/>
  <c r="I57"/>
  <c r="O58"/>
  <c r="I58"/>
  <c r="I48"/>
  <c r="O53"/>
  <c r="I53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9" r="I3"/>
  <c r="I14"/>
  <c r="O27"/>
  <c r="I27"/>
  <c r="O23"/>
  <c r="I23"/>
  <c r="O19"/>
  <c r="I19"/>
  <c r="O15"/>
  <c r="I15"/>
  <c r="I9"/>
  <c r="O10"/>
  <c r="I10"/>
  <c i="8" r="I3"/>
  <c r="I45"/>
  <c r="O54"/>
  <c r="I54"/>
  <c r="O50"/>
  <c r="I50"/>
  <c r="O46"/>
  <c r="I46"/>
  <c r="I40"/>
  <c r="O41"/>
  <c r="I41"/>
  <c r="I23"/>
  <c r="O36"/>
  <c r="I36"/>
  <c r="O32"/>
  <c r="I32"/>
  <c r="O28"/>
  <c r="I28"/>
  <c r="O24"/>
  <c r="I24"/>
  <c r="I14"/>
  <c r="O19"/>
  <c r="I19"/>
  <c r="O15"/>
  <c r="I15"/>
  <c r="I9"/>
  <c r="O10"/>
  <c r="I10"/>
  <c i="7" r="I3"/>
  <c r="I45"/>
  <c r="O54"/>
  <c r="I54"/>
  <c r="O50"/>
  <c r="I50"/>
  <c r="O46"/>
  <c r="I46"/>
  <c r="I40"/>
  <c r="O41"/>
  <c r="I41"/>
  <c r="I23"/>
  <c r="O36"/>
  <c r="I36"/>
  <c r="O32"/>
  <c r="I32"/>
  <c r="O28"/>
  <c r="I28"/>
  <c r="O24"/>
  <c r="I24"/>
  <c r="I14"/>
  <c r="O19"/>
  <c r="I19"/>
  <c r="O15"/>
  <c r="I15"/>
  <c r="I9"/>
  <c r="O10"/>
  <c r="I10"/>
  <c i="6" r="I3"/>
  <c r="I9"/>
  <c r="O10"/>
  <c r="I10"/>
  <c i="5" r="I3"/>
  <c r="I59"/>
  <c r="O64"/>
  <c r="I64"/>
  <c r="O60"/>
  <c r="I60"/>
  <c r="I34"/>
  <c r="O55"/>
  <c r="I55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4" r="I3"/>
  <c r="I59"/>
  <c r="O72"/>
  <c r="I72"/>
  <c r="O68"/>
  <c r="I68"/>
  <c r="O64"/>
  <c r="I64"/>
  <c r="O60"/>
  <c r="I60"/>
  <c r="I34"/>
  <c r="O55"/>
  <c r="I55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3" r="I3"/>
  <c r="I59"/>
  <c r="O64"/>
  <c r="I64"/>
  <c r="O60"/>
  <c r="I60"/>
  <c r="I34"/>
  <c r="O55"/>
  <c r="I55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2" r="I3"/>
  <c r="I8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<sst xmlns="http://schemas.openxmlformats.org/spreadsheetml/2006/main">
  <si>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</si>
  <si>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</si>
  <si>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</si>
  <si>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Ji D1A v.OTSKP - III/4066 Třešť - Pavlov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</si>
  <si>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</si>
  <si>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</si>
  <si>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</si>
  <si>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</si>
  <si>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</si>
  <si>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</si>
  <si>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</si>
  <si>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</si>
  <si>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Ostatní a všeobecná náklady (VRN)</t>
  </si>
  <si>
    <t>SO 101.1</t>
  </si>
  <si>
    <t>III/4066 úsek č.1 0,625 - 2,520</t>
  </si>
  <si>
    <t>SO 101.2</t>
  </si>
  <si>
    <t>III/4066 úsek č.2 2,520 - 6,780</t>
  </si>
  <si>
    <t>SO 101.3</t>
  </si>
  <si>
    <t>III/4066 úsek č.3 6,780 - 7,840</t>
  </si>
  <si>
    <t>SO 201.1</t>
  </si>
  <si>
    <t>SO 101.1 propustek 4066-1P</t>
  </si>
  <si>
    <t>SO 201.10</t>
  </si>
  <si>
    <t>SO 101.2 propustek 4066-10P</t>
  </si>
  <si>
    <t>SO 201.11</t>
  </si>
  <si>
    <t>SO 101.3 propustek 4066-11P</t>
  </si>
  <si>
    <t>SO 201.12</t>
  </si>
  <si>
    <t>SO 101.3 propustek 4066-12P</t>
  </si>
  <si>
    <t>SO 201.2</t>
  </si>
  <si>
    <t>SO 101.1 propustek 4066-2P</t>
  </si>
  <si>
    <t>SO 201.3</t>
  </si>
  <si>
    <t>SO 101.1 propustek 4066-3P</t>
  </si>
  <si>
    <t>SO 201.4</t>
  </si>
  <si>
    <t>SO 101.1 propustek 4066-4P</t>
  </si>
  <si>
    <t>SO 201.5</t>
  </si>
  <si>
    <t>SO 101.1 propustek 4066-5P</t>
  </si>
  <si>
    <t>SO 201.5a</t>
  </si>
  <si>
    <t>SO 101.1 propustek 4066-5aP</t>
  </si>
  <si>
    <t>SO 201.5b</t>
  </si>
  <si>
    <t>SO 101.2 propustek 4066-5bP</t>
  </si>
  <si>
    <t>SO 201.6</t>
  </si>
  <si>
    <t>SO 101.2 propustek 4066-6P</t>
  </si>
  <si>
    <t>SO 201.6a</t>
  </si>
  <si>
    <t>SO 101.2 propustek 4066-6aP</t>
  </si>
  <si>
    <t>SO 201.7</t>
  </si>
  <si>
    <t>SO 101.2 propustek 4066-7P</t>
  </si>
  <si>
    <t>SO 201.8</t>
  </si>
  <si>
    <t>SO 101.2 propustek 4066-8P</t>
  </si>
  <si>
    <t>SO 201.9</t>
  </si>
  <si>
    <t>SO 101.2 propustek 4066-9P</t>
  </si>
  <si>
    <t>SO 901</t>
  </si>
  <si>
    <t>Dopravně inženýrská opatření</t>
  </si>
  <si>
    <t>Soupis prací objektu</t>
  </si>
  <si>
    <t>S</t>
  </si>
  <si>
    <t>Stavba:</t>
  </si>
  <si>
    <t>2025 Ji D1A v.OTSKP</t>
  </si>
  <si>
    <t>III/4066 Třešť - Pavlov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</si>
  <si>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</si>
  <si>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</si>
  <si>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</si>
  <si>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</si>
  <si>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</si>
  <si>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</si>
  <si>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</si>
  <si>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</si>
  <si>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</si>
  <si>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</si>
  <si>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</si>
  <si>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</si>
  <si>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</si>
  <si>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</si>
  <si>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</si>
  <si>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</si>
  <si>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</si>
  <si>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</si>
  <si>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</si>
  <si>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</si>
  <si>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</si>
  <si>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</si>
  <si>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</si>
  <si>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1.000000 = 1,000 [A]</t>
  </si>
  <si>
    <t>TS</t>
  </si>
  <si>
    <t>zahrnuje veškeré náklady spojené s objednatelem požadovanými zkouškami</t>
  </si>
  <si>
    <t>02911</t>
  </si>
  <si>
    <t>OSTATNÍ POŽADAVKY - GEODETICKÉ ZAMĚŘENÍ - Vytyčení inž. sítí na stavbě</t>
  </si>
  <si>
    <t>zahrnuje veškeré náklady spojené s objednatelem požadovanými pracemi</t>
  </si>
  <si>
    <t>02911.1</t>
  </si>
  <si>
    <t>OSTATNÍ POŽADAVKY - GEODETICKÉ ZAMĚŘENÍ - Pro realizaci stavby</t>
  </si>
  <si>
    <t>KM</t>
  </si>
  <si>
    <t>Pro realizaci stavby</t>
  </si>
  <si>
    <t>"geodetické zaměření asfaltových vrstev ACO 11+ ACL 16""+ a sanací"_x000d_
 2,520 - 0,625 úsek č.1 = 1,895 [A]_x000d_
 6,780 - 2,520 úsek č.2 = 4,260 [B]_x000d_
 7,840 - 6,780 úsek č.3 = 1,060 [C]_x000d_
 Celkem: A+B+C = 7,215 [D]</t>
  </si>
  <si>
    <t>02944</t>
  </si>
  <si>
    <t>OSTAT POŽADAVKY - DOKUMENTACE SKUTEČ PROVEDENÍ V DIGIT FORMĚ</t>
  </si>
  <si>
    <t>02991</t>
  </si>
  <si>
    <t>OSTATNÍ POŽADAVKY - INFORMAČNÍ TABULE</t>
  </si>
  <si>
    <t>KUS</t>
  </si>
  <si>
    <t xml:space="preserve">Rozměr 2,5 x 1,75m  
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</si>
  <si>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03100</t>
  </si>
  <si>
    <t>ZAŘÍZENÍ STAVENIŠTĚ - ZŘÍZENÍ, PROVOZ, DEMONTÁŽ</t>
  </si>
  <si>
    <t>Oplocené zařízení staveniště se stavební buňkou a WC.</t>
  </si>
  <si>
    <t>zahrnuje objednatelem povolené náklady na pořízení (event. pronájem), provozování, udržování a likvidaci zhotovitelova zařízení 
Oplocené zařízení staveniště se stavební buňkou a WC.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</si>
  <si>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</si>
  <si>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</si>
  <si>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</si>
  <si>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014101.2</t>
  </si>
  <si>
    <t>POPLATKY ZA SKLÁDKU - vozovkové souvrství 2200kg/m3</t>
  </si>
  <si>
    <t>M3</t>
  </si>
  <si>
    <t xml:space="preserve">"lokální sanace - předpoklad 10%  "_x000d_
 9475*0,5*0,1*2,2 = 1042,250 [A]</t>
  </si>
  <si>
    <t>zahrnuje veškeré poplatky provozovateli skládky související s uložením odpadu na skládce.</t>
  </si>
  <si>
    <t>014101.3</t>
  </si>
  <si>
    <t>POPLATKY ZA SKLÁDKU - kamenivo, zemina 2000kg/m3</t>
  </si>
  <si>
    <t xml:space="preserve">"krajnice "_x000d_
 1895*2*0,5*0,1 = 189,500 [A]_x000d_
 "příkopy: "_x000d_
 1895*2*0,25 = 947,500 [B]_x000d_
 "celkem m3: "_x000d_
  Celkem: A+B = 1137,000 [C]_x000d_
 "celkem T: C*2=2 274,000"</t>
  </si>
  <si>
    <t>1</t>
  </si>
  <si>
    <t>Zemní práce</t>
  </si>
  <si>
    <t>113724</t>
  </si>
  <si>
    <t>FRÉZOVÁNÍ ZPEVNĚNÝCH PLOCH ASFALTOVÝCH, ODVOZ DO 5KM</t>
  </si>
  <si>
    <t>Frézování nerovností a nad kořeny stromů.
Materiál použit zpět na stavbě do sanancí a krajnic
předpoklad max. 50% celkové plochy</t>
  </si>
  <si>
    <t>9475*0,02*0,5 = 94,750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</si>
  <si>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</si>
  <si>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</si>
  <si>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</si>
  <si>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</si>
  <si>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1895*2*0,5 = 1895,000 [A]</t>
  </si>
  <si>
    <t xml:space="preserve"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</si>
  <si>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</si>
  <si>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</si>
  <si>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</si>
  <si>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1895*2 = 3790,000 [A]</t>
  </si>
  <si>
    <t>131734</t>
  </si>
  <si>
    <t>HLOUBENÍ JAM ZAPAŽ I NEPAŽ TŘ. I, ODVOZ DO 5KM</t>
  </si>
  <si>
    <t>"lokální sanace - předpoklad 10% "_x000d_
 9475*1,0*0,5*0,1 = 473,750 [A]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</si>
  <si>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</si>
  <si>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</t>
  </si>
  <si>
    <t>Komunikace</t>
  </si>
  <si>
    <t>56330.3</t>
  </si>
  <si>
    <t>VOZOVKOVÉ VRSTVY ZE ŠTĚRKODRTI</t>
  </si>
  <si>
    <t>ŠD 0/63</t>
  </si>
  <si>
    <t>"lokální sanace - předpoklad 10% "_x000d_
 9475*0,45*0,1 = 426,375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</si>
  <si>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</si>
  <si>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56962</t>
  </si>
  <si>
    <t>ZPEVNĚNÍ KRAJNIC Z RECYKLOVANÉHO MATERIÁLU TL DO 100MM</t>
  </si>
  <si>
    <t>Bude využit recyklovaný materiál ze stavby nebo ze skládky investora. 
Investor provede max. naložení</t>
  </si>
  <si>
    <t>1895*2*0,5 = 1895,000 [A]_x000d_
 "materiál bude dodán investorem"</t>
  </si>
  <si>
    <t xml:space="preserve"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</si>
  <si>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572123</t>
  </si>
  <si>
    <t>INFILTRAČNÍ POSTŘIK Z EMULZE DO 1,0KG/M2</t>
  </si>
  <si>
    <t>"lokální sanace - předpoklad 10% "_x000d_
 9475*1,0*0,1 = 947,500 [A]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</si>
  <si>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</si>
  <si>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</si>
  <si>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</si>
  <si>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 xml:space="preserve">"spojovací postřik 0,50 kg/m2 pod vyrovnávku ACL 16+ tl. prům. 50 mm  "_x000d_
 1895*5,13 = 9721,350 [A]_x000d_
 "spojovací postřik 0,25 kg/m2  mezi ACL 16+ a ACO 11+  "_x000d_
 1895*5,0 = 9475,000 [D]_x000d_
 Celkem: A+D = 19196,350 [E]</t>
  </si>
  <si>
    <t>574A34</t>
  </si>
  <si>
    <t>ASFALTOVÝ BETON PRO OBRUSNÉ VRSTVY ACO 11+, 11S TL. 40MM</t>
  </si>
  <si>
    <t>ACO 11+ 50/70</t>
  </si>
  <si>
    <t>"ACO 11+ tl. 40 mm "_x000d_
 1895*5,0 = 9475,000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</si>
  <si>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</si>
  <si>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</si>
  <si>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</si>
  <si>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16+ 50/70</t>
  </si>
  <si>
    <t>"lokální sanace- předpoklad 10% "_x000d_
 9475*0,1*0,05 = 47,375 [A]_x000d_
Celoplošná podrovnávka 1895*5,13*0,05 = 486,068 [C]_x000d_
Mezisoučet = 533,443 [D]</t>
  </si>
  <si>
    <t>9</t>
  </si>
  <si>
    <t>Ostatní konstrukce a práce</t>
  </si>
  <si>
    <t>915111</t>
  </si>
  <si>
    <t>VODOROVNÉ DOPRAVNÍ ZNAČENÍ BARVOU HLADKÉ - DODÁVKA A POKLÁDKA</t>
  </si>
  <si>
    <t>1895*2*0,125 = 473,750 [A]</t>
  </si>
  <si>
    <t xml:space="preserve">položka zahrnuje:  
- dodání a pokládku nátěrového materiálu (měří se pouze natíraná plocha)  
- předznačení a reflexní úpravu</t>
  </si>
  <si>
    <t>93808</t>
  </si>
  <si>
    <t>OČIŠTĚNÍ VOZOVEK ZAMETENÍM</t>
  </si>
  <si>
    <t>1895*5,0 = 9475,000 [A]</t>
  </si>
  <si>
    <t>položka zahrnuje očištění předepsaným způsobem včetně odklizení vzniklého odpadu</t>
  </si>
  <si>
    <t xml:space="preserve">"lokální sanace - předpoklad 10%  "_x000d_
 21300*0,5*0,1 = 1065,000 [A]</t>
  </si>
  <si>
    <t>"krajnice "_x000d_
 4260*0,5*0,1 = 213,000 [A]_x000d_
 "příkopy: "_x000d_
 4260*0,25 = 1065,000 [B]_x000d_
 "celkem m3: "_x000d_
 Celkem: A+B = 1278,000 [C]_x000d_
 celkem T: C*2=5 112,000 [D] = 1278,000 [G]</t>
  </si>
  <si>
    <t>Frézování nerovností a nad kořeny stromů.
Materiál použit zpět na stavbě do sanancí a krajnic
předpoklad max. 40% celkové plochy</t>
  </si>
  <si>
    <t>21300*0,02*0,4 = 170,400 [A]</t>
  </si>
  <si>
    <t>4260*2*0,5 = 4260,000 [A]</t>
  </si>
  <si>
    <t>4260*2 = 8520,000 [A]</t>
  </si>
  <si>
    <t>"lokální sanace - předpoklad 10% "_x000d_
 21300*0,5*0,10 = 1065,000 [A]</t>
  </si>
  <si>
    <t>"lokální sanace - předpoklad 10% "_x000d_
 21300*0,45*0,1 = 958,500 [A]</t>
  </si>
  <si>
    <t>"lokální sanace - předpoklad 10% "_x000d_
 21300*0,1 = 2130,000 [A]</t>
  </si>
  <si>
    <t xml:space="preserve">"spojovací postřik 0,50 kg/m2 pod vyrovnávku ACL 16+ tl. prům. 50 mm  "_x000d_
 4260*5,13 = 21853,800 [A]_x000d_
 "spojovací postřik 0,25 kg/m2  mezi ACL 16+ a ACO 11+  "_x000d_
 4260*5,0 = 21300,000 [B]_x000d_
 Celkem: A+B = 43153,800 [C]</t>
  </si>
  <si>
    <t>"ACO 11+ tl. 40 mm "_x000d_
 4260*5,0 = 21300,000 [A]</t>
  </si>
  <si>
    <t>"lokální sanace- předpoklad 10% "_x000d_
 21300*0,1*0,05 = 106,500 [A]_x000d_
Celoplošná vyrovnávka 4260*5,13*0,05 = 1092,690 [C]_x000d_
Mezisoučet = 1199,190 [D]</t>
  </si>
  <si>
    <t>9113A1</t>
  </si>
  <si>
    <t>SVODIDLO OCEL SILNIČ JEDNOSTR, ÚROVEŇ ZADRŽ N1, N2 - DODÁVKA A MONTÁŽ</t>
  </si>
  <si>
    <t>140.000000 = 140,000 [A]</t>
  </si>
  <si>
    <t xml:space="preserve"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</si>
  <si>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9113A3</t>
  </si>
  <si>
    <t>SVODIDLO OCEL SILNIČ JEDNOSTR, ÚROVEŇ ZADRŽ N1, N2 - DEMONTÁŽ S PŘESUNEM</t>
  </si>
  <si>
    <t>"stávající staré svodidlo- odvoz na KSÚSV Třešť"</t>
  </si>
  <si>
    <t xml:space="preserve">položka zahrnuje:  
- demontáž a odstranění zařízení  
- jeho odvoz na předepsané místo</t>
  </si>
  <si>
    <t>4260*2*0,125 = 1065,000 [A]</t>
  </si>
  <si>
    <t>4260*5,0 = 21300,000 [A]</t>
  </si>
  <si>
    <t xml:space="preserve">"lokální sanace - předpoklad 10%  "_x000d_
 6254*0,5*0,1 = 312,700 [A]</t>
  </si>
  <si>
    <t>"krajnice "_x000d_
 1060*2*0,5*0,1 = 106,000 [A]_x000d_
 "příkopy: "_x000d_
 1060*2*0,25 = 530,000 [B]_x000d_
 "celkem m3: "_x000d_
 A+B = 636,000 [C]_x000d_
 "celkem T: C*2=1 272,000 [D]"</t>
  </si>
  <si>
    <t>Frézování nerovností a nad kořeny stromů.
Materiál použit zpět na stavbě do sanancí a krajnic
předpoklad max. 25% celkové plochy</t>
  </si>
  <si>
    <t>6254*0,02*0,25 = 31,270 [A]</t>
  </si>
  <si>
    <t>1060*2*0,5 = 1060,000 [A]</t>
  </si>
  <si>
    <t>1060*2 = 2120,000 [A]</t>
  </si>
  <si>
    <t>"lokální sanace - předpoklad 10% "_x000d_
 6254*0,5*0,10 = 312,700 [A]</t>
  </si>
  <si>
    <t>"lokální sanace - předpoklad 10% "_x000d_
 6254*0,45*0,1 = 281,430 [A]</t>
  </si>
  <si>
    <t>"lokální sanace - předpoklad 10% "_x000d_
 6254*0,1 = 625,400 [A]</t>
  </si>
  <si>
    <t xml:space="preserve">"spojovací postřik 0,50 kg/m2 pod ACO 11+ tl. prům. 50 mm  "_x000d_
 1060*5,9 = 6254,000 [A]_x000d_
 1060*6,03 = 6391,800 [C]_x000d_
Mezisoučet = 12645,800 [D]</t>
  </si>
  <si>
    <t>"ACO 11+ tl. 40 mm "_x000d_
 1060*5,9 = 6254,000 [A]</t>
  </si>
  <si>
    <t>"lokální sanace- předpoklad 10% "_x000d_
 6254*0,1*0,05 = 31,270 [A]_x000d_
Celoplošná vyrovnávka 1060*6,03*0,05 = 319,590 [C]_x000d_
Mezisoučet = 350,860 [D]</t>
  </si>
  <si>
    <t>1060*2*0,125 = 265,000 [A]</t>
  </si>
  <si>
    <t>1060*5,9 = 6254,000 [A]</t>
  </si>
  <si>
    <t>Objekt:</t>
  </si>
  <si>
    <t>SO 201</t>
  </si>
  <si>
    <t>Propustky</t>
  </si>
  <si>
    <t>O1</t>
  </si>
  <si>
    <t>4</t>
  </si>
  <si>
    <t>Vodorovné konstrukce</t>
  </si>
  <si>
    <t>465512</t>
  </si>
  <si>
    <t>DLAŽBY Z LOMOVÉHO KAMENE NA MC</t>
  </si>
  <si>
    <t>včetně betonového lože tl. 100 mm
odláždění výtoku</t>
  </si>
  <si>
    <t>1,2 = 1,200 [A]</t>
  </si>
  <si>
    <t xml:space="preserve"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</si>
  <si>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014101.5</t>
  </si>
  <si>
    <t>POPLATKY ZA SKLÁDKU - ŽB 2500kg/m3</t>
  </si>
  <si>
    <t>"čela: "_x000d_
 2*(1,0*0,5*2) = 2,000 [A]</t>
  </si>
  <si>
    <t>123738</t>
  </si>
  <si>
    <t>ODKOP PRO SPOD STAVBU SILNIC A ŽELEZNIC TŘ. I, ODVOZ DO 20KM</t>
  </si>
  <si>
    <t xml:space="preserve">"odkop pro zřízení čel mimo výkop pro troubu "_x000d_
 "vč. uložení a odvozu na skládku "_x000d_
 "odkop pro vybourání propustku:  "_x000d_
 2*1,2*1,5 = 3,600 [A]_x000d_
 "čela: "_x000d_
 1,2*1,5*2 = 3,600 [B]_x000d_
 A+B = 7,200 [C]</t>
  </si>
  <si>
    <t xml:space="preserve"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</si>
  <si>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17481.1</t>
  </si>
  <si>
    <t>ZÁSYP JAM A RÝH Z NAKUPOVANÝCH MATERIÁLŮ - ŠD 0/63</t>
  </si>
  <si>
    <t>2*2*1,2*0,5 = 2,400 [A]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</si>
  <si>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</si>
  <si>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451313</t>
  </si>
  <si>
    <t>PODKLADNÍ A VÝPLŇOVÉ VRSTVY Z PROSTÉHO BETONU C16/20</t>
  </si>
  <si>
    <t>2*0,3*1,2 = 0,720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</si>
  <si>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</si>
  <si>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451324</t>
  </si>
  <si>
    <t>PODKL A VÝPLŇ VRSTVY ZE ŽELEZOBET DO C25/30</t>
  </si>
  <si>
    <t>"betonové prahy: "_x000d_
 2*(0,6*0,85*1,2) = 1,224 [A]</t>
  </si>
  <si>
    <t>45157</t>
  </si>
  <si>
    <t>PODKLADNÍ A VÝPLŇOVÉ VRSTVY Z KAMENIVA TĚŽENÉHO</t>
  </si>
  <si>
    <t>"podkladní vrstva ze štěrkodrti tl 0/32 tl. 100 mm "_x000d_
 2*1,2*0,1 = 0,240 [A]</t>
  </si>
  <si>
    <t xml:space="preserve">položka zahrnuje dodávku předepsaného kameniva, mimostaveništní a vnitrostaveništní dopravu a jeho uložení  
není-li v zadávací dokumentaci uvedeno jinak, jedná se o nakupovaný materiál</t>
  </si>
  <si>
    <t>včetně betonového lože tl. 100 mm</t>
  </si>
  <si>
    <t>"odláždění vtoku a výtoku "_x000d_
 vtok: 3 = 3,000 [A]_x000d_
 výtok: 3 = 3,000 [B]_x000d_
 odláždění dna: 4 = 4,000 [C]_x000d_
 m2: A+B+C = 10,000 [D]_x000d_
 m3: D*0,2 = 2,000 [E]</t>
  </si>
  <si>
    <t>8</t>
  </si>
  <si>
    <t>Potrubí</t>
  </si>
  <si>
    <t>899523</t>
  </si>
  <si>
    <t>OBETONOVÁNÍ POTRUBÍ Z PROSTÉHO BETONU DO C16/20</t>
  </si>
  <si>
    <t>2*0,6 = 1,200 [A]</t>
  </si>
  <si>
    <t>9181B</t>
  </si>
  <si>
    <t>ČELA PROPUSTU Z TRUB DN DO 400MM Z BETONU</t>
  </si>
  <si>
    <t>2.000000 = 2,000 [A]</t>
  </si>
  <si>
    <t xml:space="preserve"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</si>
  <si>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9183B2</t>
  </si>
  <si>
    <t>PROPUSTY Z TRUB DN 400MM ŽELEZOBETONOVÝCH</t>
  </si>
  <si>
    <t xml:space="preserve">Položka zahrnuje:  
- dodání a položení potrubí z trub z dokumentací předepsaného materiálu a předepsaného průměru  
- případné úpravy trub (zkrácení, šikmé seříznutí)  
Nezahrnuje podkladní vrstvy a obetonování.</t>
  </si>
  <si>
    <t>966158</t>
  </si>
  <si>
    <t>BOURÁNÍ KONSTRUKCÍ Z PROST BETONU S ODVOZEM DO 20KM</t>
  </si>
  <si>
    <t>"původní čela 2x 1m3"</t>
  </si>
  <si>
    <t xml:space="preserve"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</si>
  <si>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"odkop pro zřízení čel mimo výkop pro troubu "_x000d_
 "vč. uložení a odvozu na skládku "_x000d_
 "odkop pro vybourání propustku:  "_x000d_
 2*1,5*1,5 = 4,500 [A]_x000d_
 "čela: "_x000d_
 1,5*1,5*2 = 4,500 [B]_x000d_
 A+B = 9,000 [C]</t>
  </si>
  <si>
    <t>2*2*1,5*0,5 = 3,000 [A]</t>
  </si>
  <si>
    <t>2*0,3*1,5 = 0,900 [A]</t>
  </si>
  <si>
    <t>"betonové prahy: "_x000d_
 2*(0,6*0,85*1,5) = 1,530 [A]</t>
  </si>
  <si>
    <t>"podkladní vrstva ze štěrkodrti tl 0/32 tl. 100 mm "_x000d_
 2*1,5*0,1 = 0,300 [A]</t>
  </si>
  <si>
    <t>9181C</t>
  </si>
  <si>
    <t>ČELA PROPUSTU Z TRUB DN DO 500MM Z BETONU</t>
  </si>
  <si>
    <t>9183C2</t>
  </si>
  <si>
    <t>PROPUSTY Z TRUB DN 500MM ŽELEZOBETONOVÝCH</t>
  </si>
  <si>
    <t>"plocha dlažby: 4m2 "_x000d_
 4*0,2 = 0,800 [A]</t>
  </si>
  <si>
    <t>9112B2</t>
  </si>
  <si>
    <t>ZÁBRADLÍ MOSTNÍ SE SVISLOU VÝPLNÍ - MONTÁŽ S PŘESUNEM (BEZ DODÁVKY)</t>
  </si>
  <si>
    <t>3.000000 = 3,000 [A]</t>
  </si>
  <si>
    <t xml:space="preserve"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</si>
  <si>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9113C3</t>
  </si>
  <si>
    <t>SVODIDLO OCEL SILNIČ JEDNOSTR, ÚROVEŇ ZADRŽ H2 - DEMONTÁŽ S PŘESUNEM</t>
  </si>
  <si>
    <t>5.000000 = 5,000 [A]</t>
  </si>
  <si>
    <t>9182D</t>
  </si>
  <si>
    <t>VTOKOVÉ JÍMKY BETONOVÉ VČETNĚ DLAŽBY PROPUSTU Z TRUB DN DO 600MM</t>
  </si>
  <si>
    <t>"vtokový objekt"</t>
  </si>
  <si>
    <t xml:space="preserve"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</si>
  <si>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9183F2</t>
  </si>
  <si>
    <t>PROPUSTY Z TRUB DN 1000MM ŽELEZOBETONOVÝCH</t>
  </si>
  <si>
    <t xml:space="preserve">"vozovkové souvrství  "_x000d_
 5*2*0,2 = 2,000 [A]</t>
  </si>
  <si>
    <t>"čela: "_x000d_
 2*(1,0*0,5*2) = 2,000 [A]_x000d_
 "žb trouba "_x000d_
 6,6*0,5*0,5 = 1,650 [B]_x000d_
 A+B = 3,650 [C]</t>
  </si>
  <si>
    <t>113136</t>
  </si>
  <si>
    <t>ODSTRANĚNÍ KRYTU ZPEVNĚNÝCH PLOCH S ASFALT POJIVEM, ODVOZ DO 12KM</t>
  </si>
  <si>
    <t>"odstranění stávajícího krytu vozovky v tl. 200 mm "_x000d_
 2,0*5,0*0,2 = 2,000 [A]</t>
  </si>
  <si>
    <t xml:space="preserve">"odkop pro vybourání  propustku a zřízení čel mimo výkop pro troubu "_x000d_
 "vč. uložení a odvozu na skládku "_x000d_
 "odkop pro vybourání propustku:  "_x000d_
 6,6*1,5*1,5 = 14,850 [A]_x000d_
 "čela: "_x000d_
 1,5*1,5*2 = 4,500 [B]_x000d_
 A+B = 19,350 [C]</t>
  </si>
  <si>
    <t>9,0*1,5*0,5 = 6,750 [A]</t>
  </si>
  <si>
    <t>9,0*0,3*1,5 = 4,050 [A]</t>
  </si>
  <si>
    <t>"podkladní vrstva ze štěrkodrti tl 0/32 tl. 100 mm "_x000d_
 9,0*1,5*0,1 = 1,350 [A]</t>
  </si>
  <si>
    <t>"odláždění vtoku a výtoku "_x000d_
 vtok: 3 = 3,000 [A]_x000d_
 výtok: 3 = 3,000 [B]_x000d_
 odláždění dna: 4 = 4,000 [C]_x000d_
 odláždění čel: 2*2 = 4,000 [D]_x000d_
 m2: A+B+C+D = 14,000 [E]_x000d_
 m3: E*0,2 = 2,800 [F]</t>
  </si>
  <si>
    <t>2,0*5,0 = 10,000 [A]</t>
  </si>
  <si>
    <t>574E46</t>
  </si>
  <si>
    <t>ASFALTOVÝ BETON PRO PODKLADNÍ VRSTVY ACP 16+, 16S TL. 50MM</t>
  </si>
  <si>
    <t>ACP 16+ 50/70</t>
  </si>
  <si>
    <t>9,0*0,6 = 5,400 [A]</t>
  </si>
  <si>
    <t>9183D2</t>
  </si>
  <si>
    <t>PROPUSTY Z TRUB DN 600MM ŽELEZOBETONOVÝCH</t>
  </si>
  <si>
    <t>9.000000 = 9,000 [A]</t>
  </si>
  <si>
    <t>966346</t>
  </si>
  <si>
    <t>BOURÁNÍ PROPUSTŮ Z TRUB DN DO 400MM</t>
  </si>
  <si>
    <t>6.600000 = 6,600 [A]</t>
  </si>
  <si>
    <t xml:space="preserve"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</si>
  <si>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2</t>
  </si>
  <si>
    <t>Základy</t>
  </si>
  <si>
    <t>289</t>
  </si>
  <si>
    <t>SPÁROVÁNÍ STARÉHO ZDIVA CEMENTOVOU MALTOU</t>
  </si>
  <si>
    <t>62745</t>
  </si>
  <si>
    <t>25.000000 = 25,000 [A]</t>
  </si>
  <si>
    <t xml:space="preserve">položka zahrnuje:   
dodávku veškerého materiálu potřebného pro předepsanou úpravu v předepsané kvalitě   
vyčištění spar (vyškrábání), vypláchnutí spar vodou, očištění povrchu   
spárování   
odklizení suti a přebytečného materiálu   
potřebná lešení</t>
  </si>
  <si>
    <t>3</t>
  </si>
  <si>
    <t>Svislé konstrukce</t>
  </si>
  <si>
    <t>317325</t>
  </si>
  <si>
    <t>ŘÍMSY ZE ŽELEZOBETONU DO C30/37</t>
  </si>
  <si>
    <t>"2x 0,75 m3 římsy na obou stranách"</t>
  </si>
  <si>
    <t xml:space="preserve"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</si>
  <si>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6</t>
  </si>
  <si>
    <t>Úpravy povrchů, podlahy, výplně otvorů</t>
  </si>
  <si>
    <t>626112</t>
  </si>
  <si>
    <t>REPROFILACE PODHLEDŮ, SVISLÝCH PLOCH SANAČNÍ MALTOU JEDNOVRST TL 20MM</t>
  </si>
  <si>
    <t>"celá plocha opěr"</t>
  </si>
  <si>
    <t xml:space="preserve"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</si>
  <si>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9117C1</t>
  </si>
  <si>
    <t>SVOD OCEL ZÁBRADEL ÚROVEŇ ZADRŽ H2 - DODÁVKA A MONTÁŽ</t>
  </si>
  <si>
    <t>14 = 14,000 [A]</t>
  </si>
  <si>
    <t xml:space="preserve"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</si>
  <si>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938442</t>
  </si>
  <si>
    <t>OČIŠTĚNÍ ZDIVA OTRYSKÁNÍM TLAKOVOU VODOU DO 500 BARŮ</t>
  </si>
  <si>
    <t xml:space="preserve"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</si>
  <si>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899121</t>
  </si>
  <si>
    <t>MŘÍŽE OCELOVÉ SAMOSTATNÉ</t>
  </si>
  <si>
    <t>Položka zahrnuje dodávku a osazení předepsané mříže včetně rámu</t>
  </si>
  <si>
    <t>9112B1</t>
  </si>
  <si>
    <t>ZÁBRADLÍ MOSTNÍ SE SVISLOU VÝPLNÍ - DODÁVKA A MONTÁŽ</t>
  </si>
  <si>
    <t>"zábradlí vpravo"</t>
  </si>
  <si>
    <t xml:space="preserve"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</si>
  <si>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"zábradelní svodidlo vpravo"</t>
  </si>
  <si>
    <t>"podkladní vrstva ze štěrkodrti tl 0/32 tl. 100 mm "_x000d_
 "9,0*1,5*0,1=1,350 [A]"</t>
  </si>
  <si>
    <t>"odláždění vtoku a výtoku "_x000d_
 vtok: 3 = 3,000 [A]_x000d_
 výtok: 3 = 3,000 [B]_x000d_
 odláždění čel: 4 = 4,000 [C]_x000d_
 m2: A+B+C = 10,000 [D]_x000d_
 m3: D*0,2 = 2,000 [E]</t>
  </si>
  <si>
    <t xml:space="preserve">"odkop pro nový propustek:  "_x000d_
 9*1,5*1,5 = 20,250 [A]_x000d_
 "č""e""la: "_x000d_
 1,5*1,5*2 = 4,500 [B]_x000d_
 A+B = 24,750 [C]</t>
  </si>
  <si>
    <t>9*1,5*0,5 = 6,750 [A]</t>
  </si>
  <si>
    <t>9*0,3*1,5 = 4,050 [A]</t>
  </si>
  <si>
    <t>"podkladní vrstva ze štěrkodrti tl 0/32 tl. 100 mm "_x000d_
 9*1,5*0,1 = 1,350 [A]</t>
  </si>
  <si>
    <t>9*0,6 = 5,400 [A]</t>
  </si>
  <si>
    <t>9181D</t>
  </si>
  <si>
    <t>ČELA PROPUSTU Z TRUB DN DO 600MM Z BETONU</t>
  </si>
  <si>
    <t xml:space="preserve">"odkop pro nový propustek:  "_x000d_
 9*1,5*1,5 = 20,250 [A]_x000d_
 "čela: "_x000d_
 1,5*1,5*2 = 4,500 [B]_x000d_
 A+B = 24,750 [C]</t>
  </si>
  <si>
    <t>"betonové prahy: "_x000d_
 "2*(0,6*0,85*1,5)=1,530 [A]"</t>
  </si>
  <si>
    <t>"2x1m3"</t>
  </si>
  <si>
    <t>"4m2 x 2 "_x000d_
 4*0,2 = 0,800 [A]</t>
  </si>
  <si>
    <t>"vtok a výtok 2x 1m"</t>
  </si>
  <si>
    <t>24.000000 = 24,000 [A]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</si>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</sst>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styles" Target="styles.xml" /><Relationship Id="rId23" Type="http://schemas.openxmlformats.org/officeDocument/2006/relationships/theme" Target="theme/theme1.xml" /><Relationship Id="rId24" Type="http://schemas.openxmlformats.org/officeDocument/2006/relationships/calcChain" Target="calcChain.xml" /><Relationship Id="rId2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SUM(C10:C29)</f>
        <v>0</v>
      </c>
      <c r="D6" s="3"/>
      <c r="E6" s="3"/>
    </row>
    <row r="7">
      <c r="A7" s="3"/>
      <c r="B7" s="5" t="s">
        <v>5</v>
      </c>
      <c r="C7" s="6">
        <f>SUM(E10:E29)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5.5">
      <c r="A10" s="8" t="s">
        <v>11</v>
      </c>
      <c r="B10" s="9" t="s">
        <v>12</v>
      </c>
      <c r="C10" s="10">
        <f>'SO 000'!I3</f>
        <v>0</v>
      </c>
      <c r="D10" s="10">
        <f>SUMIFS('SO 000'!O:O,'SO 000'!A:A,"P")</f>
        <v>0</v>
      </c>
      <c r="E10" s="10">
        <f>C10+D10</f>
        <v>0</v>
      </c>
    </row>
    <row r="11">
      <c r="A11" s="8" t="s">
        <v>13</v>
      </c>
      <c r="B11" s="9" t="s">
        <v>14</v>
      </c>
      <c r="C11" s="10">
        <f>'SO 101.1'!I3</f>
        <v>0</v>
      </c>
      <c r="D11" s="10">
        <f>SUMIFS('SO 101.1'!O:O,'SO 101.1'!A:A,"P")</f>
        <v>0</v>
      </c>
      <c r="E11" s="10">
        <f>C11+D11</f>
        <v>0</v>
      </c>
    </row>
    <row r="12">
      <c r="A12" s="8" t="s">
        <v>15</v>
      </c>
      <c r="B12" s="9" t="s">
        <v>16</v>
      </c>
      <c r="C12" s="10">
        <f>'SO 101.2'!I3</f>
        <v>0</v>
      </c>
      <c r="D12" s="10">
        <f>SUMIFS('SO 101.2'!O:O,'SO 101.2'!A:A,"P")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101.3'!I3</f>
        <v>0</v>
      </c>
      <c r="D13" s="10">
        <f>SUMIFS('SO 101.3'!O:O,'SO 101.3'!A:A,"P")</f>
        <v>0</v>
      </c>
      <c r="E13" s="10">
        <f>C13+D13</f>
        <v>0</v>
      </c>
    </row>
    <row r="14">
      <c r="A14" s="8" t="s">
        <v>19</v>
      </c>
      <c r="B14" s="9" t="s">
        <v>20</v>
      </c>
      <c r="C14" s="10">
        <f>'SO 201SO 201.1'!I3</f>
        <v>0</v>
      </c>
      <c r="D14" s="10">
        <f>SUMIFS('SO 201SO 201.1'!O:O,'SO 201SO 201.1'!A:A,"P")</f>
        <v>0</v>
      </c>
      <c r="E14" s="10">
        <f>C14+D14</f>
        <v>0</v>
      </c>
    </row>
    <row r="15">
      <c r="A15" s="8" t="s">
        <v>21</v>
      </c>
      <c r="B15" s="9" t="s">
        <v>22</v>
      </c>
      <c r="C15" s="10">
        <f>'SO 201SO 201.10'!I3</f>
        <v>0</v>
      </c>
      <c r="D15" s="10">
        <f>SUMIFS('SO 201SO 201.10'!O:O,'SO 201SO 201.10'!A:A,"P")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201SO 201.11'!I3</f>
        <v>0</v>
      </c>
      <c r="D16" s="10">
        <f>SUMIFS('SO 201SO 201.11'!O:O,'SO 201SO 201.11'!A:A,"P")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201SO 201.12'!I3</f>
        <v>0</v>
      </c>
      <c r="D17" s="10">
        <f>SUMIFS('SO 201SO 201.12'!O:O,'SO 201SO 201.12'!A:A,"P")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 201SO 201.2'!I3</f>
        <v>0</v>
      </c>
      <c r="D18" s="10">
        <f>SUMIFS('SO 201SO 201.2'!O:O,'SO 201SO 201.2'!A:A,"P")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'SO 201SO 201.3'!I3</f>
        <v>0</v>
      </c>
      <c r="D19" s="10">
        <f>SUMIFS('SO 201SO 201.3'!O:O,'SO 201SO 201.3'!A:A,"P")</f>
        <v>0</v>
      </c>
      <c r="E19" s="10">
        <f>C19+D19</f>
        <v>0</v>
      </c>
    </row>
    <row r="20">
      <c r="A20" s="8" t="s">
        <v>31</v>
      </c>
      <c r="B20" s="9" t="s">
        <v>32</v>
      </c>
      <c r="C20" s="10">
        <f>'SO 201SO 201.4'!I3</f>
        <v>0</v>
      </c>
      <c r="D20" s="10">
        <f>SUMIFS('SO 201SO 201.4'!O:O,'SO 201SO 201.4'!A:A,"P")</f>
        <v>0</v>
      </c>
      <c r="E20" s="10">
        <f>C20+D20</f>
        <v>0</v>
      </c>
    </row>
    <row r="21">
      <c r="A21" s="8" t="s">
        <v>33</v>
      </c>
      <c r="B21" s="9" t="s">
        <v>34</v>
      </c>
      <c r="C21" s="10">
        <f>'SO 201SO 201.5'!I3</f>
        <v>0</v>
      </c>
      <c r="D21" s="10">
        <f>SUMIFS('SO 201SO 201.5'!O:O,'SO 201SO 201.5'!A:A,"P")</f>
        <v>0</v>
      </c>
      <c r="E21" s="10">
        <f>C21+D21</f>
        <v>0</v>
      </c>
    </row>
    <row r="22">
      <c r="A22" s="8" t="s">
        <v>35</v>
      </c>
      <c r="B22" s="9" t="s">
        <v>36</v>
      </c>
      <c r="C22" s="10">
        <f>'SO 201SO 201.5a'!I3</f>
        <v>0</v>
      </c>
      <c r="D22" s="10">
        <f>SUMIFS('SO 201SO 201.5a'!O:O,'SO 201SO 201.5a'!A:A,"P")</f>
        <v>0</v>
      </c>
      <c r="E22" s="10">
        <f>C22+D22</f>
        <v>0</v>
      </c>
    </row>
    <row r="23">
      <c r="A23" s="8" t="s">
        <v>37</v>
      </c>
      <c r="B23" s="9" t="s">
        <v>38</v>
      </c>
      <c r="C23" s="10">
        <f>'SO 201SO 201.5b'!I3</f>
        <v>0</v>
      </c>
      <c r="D23" s="10">
        <f>SUMIFS('SO 201SO 201.5b'!O:O,'SO 201SO 201.5b'!A:A,"P")</f>
        <v>0</v>
      </c>
      <c r="E23" s="10">
        <f>C23+D23</f>
        <v>0</v>
      </c>
    </row>
    <row r="24">
      <c r="A24" s="8" t="s">
        <v>39</v>
      </c>
      <c r="B24" s="9" t="s">
        <v>40</v>
      </c>
      <c r="C24" s="10">
        <f>'SO 201SO 201.6'!I3</f>
        <v>0</v>
      </c>
      <c r="D24" s="10">
        <f>SUMIFS('SO 201SO 201.6'!O:O,'SO 201SO 201.6'!A:A,"P")</f>
        <v>0</v>
      </c>
      <c r="E24" s="10">
        <f>C24+D24</f>
        <v>0</v>
      </c>
    </row>
    <row r="25">
      <c r="A25" s="8" t="s">
        <v>41</v>
      </c>
      <c r="B25" s="9" t="s">
        <v>42</v>
      </c>
      <c r="C25" s="10">
        <f>'SO 201SO 201.6a'!I3</f>
        <v>0</v>
      </c>
      <c r="D25" s="10">
        <f>SUMIFS('SO 201SO 201.6a'!O:O,'SO 201SO 201.6a'!A:A,"P")</f>
        <v>0</v>
      </c>
      <c r="E25" s="10">
        <f>C25+D25</f>
        <v>0</v>
      </c>
    </row>
    <row r="26">
      <c r="A26" s="8" t="s">
        <v>43</v>
      </c>
      <c r="B26" s="9" t="s">
        <v>44</v>
      </c>
      <c r="C26" s="10">
        <f>'SO 201SO 201.7'!I3</f>
        <v>0</v>
      </c>
      <c r="D26" s="10">
        <f>SUMIFS('SO 201SO 201.7'!O:O,'SO 201SO 201.7'!A:A,"P")</f>
        <v>0</v>
      </c>
      <c r="E26" s="10">
        <f>C26+D26</f>
        <v>0</v>
      </c>
    </row>
    <row r="27">
      <c r="A27" s="8" t="s">
        <v>45</v>
      </c>
      <c r="B27" s="9" t="s">
        <v>46</v>
      </c>
      <c r="C27" s="10">
        <f>'SO 201SO 201.8'!I3</f>
        <v>0</v>
      </c>
      <c r="D27" s="10">
        <f>SUMIFS('SO 201SO 201.8'!O:O,'SO 201SO 201.8'!A:A,"P")</f>
        <v>0</v>
      </c>
      <c r="E27" s="10">
        <f>C27+D27</f>
        <v>0</v>
      </c>
    </row>
    <row r="28">
      <c r="A28" s="8" t="s">
        <v>47</v>
      </c>
      <c r="B28" s="9" t="s">
        <v>48</v>
      </c>
      <c r="C28" s="10">
        <f>'SO 201SO 201.9'!I3</f>
        <v>0</v>
      </c>
      <c r="D28" s="10">
        <f>SUMIFS('SO 201SO 201.9'!O:O,'SO 201SO 201.9'!A:A,"P")</f>
        <v>0</v>
      </c>
      <c r="E28" s="10">
        <f>C28+D28</f>
        <v>0</v>
      </c>
    </row>
    <row r="29">
      <c r="A29" s="8" t="s">
        <v>49</v>
      </c>
      <c r="B29" s="9" t="s">
        <v>50</v>
      </c>
      <c r="C29" s="10">
        <f>'SO 901'!I3</f>
        <v>0</v>
      </c>
      <c r="D29" s="10">
        <f>SUMIFS('SO 901'!O:O,'SO 901'!A:A,"P")</f>
        <v>0</v>
      </c>
      <c r="E29" s="10">
        <f>C29+D29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27</v>
      </c>
      <c r="I3" s="24">
        <f>SUMIFS(I9:I74,A9:A74,"SD")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27</v>
      </c>
      <c r="D5" s="21"/>
      <c r="E5" s="22" t="s">
        <v>28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72</v>
      </c>
      <c r="B10" s="36">
        <v>1</v>
      </c>
      <c r="C10" s="37" t="s">
        <v>103</v>
      </c>
      <c r="D10" s="36"/>
      <c r="E10" s="38" t="s">
        <v>104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279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6" t="s">
        <v>72</v>
      </c>
      <c r="B14" s="36">
        <v>2</v>
      </c>
      <c r="C14" s="37" t="s">
        <v>216</v>
      </c>
      <c r="D14" s="36"/>
      <c r="E14" s="38" t="s">
        <v>217</v>
      </c>
      <c r="F14" s="39" t="s">
        <v>105</v>
      </c>
      <c r="G14" s="40">
        <v>3.6499999999999999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77</v>
      </c>
      <c r="B15" s="43"/>
      <c r="C15" s="44"/>
      <c r="D15" s="44"/>
      <c r="E15" s="45" t="s">
        <v>74</v>
      </c>
      <c r="F15" s="44"/>
      <c r="G15" s="44"/>
      <c r="H15" s="44"/>
      <c r="I15" s="44"/>
      <c r="J15" s="46"/>
    </row>
    <row r="16" ht="75">
      <c r="A16" s="36" t="s">
        <v>78</v>
      </c>
      <c r="B16" s="43"/>
      <c r="C16" s="44"/>
      <c r="D16" s="44"/>
      <c r="E16" s="47" t="s">
        <v>280</v>
      </c>
      <c r="F16" s="44"/>
      <c r="G16" s="44"/>
      <c r="H16" s="44"/>
      <c r="I16" s="44"/>
      <c r="J16" s="46"/>
    </row>
    <row r="17" ht="30">
      <c r="A17" s="36" t="s">
        <v>80</v>
      </c>
      <c r="B17" s="43"/>
      <c r="C17" s="44"/>
      <c r="D17" s="44"/>
      <c r="E17" s="38" t="s">
        <v>107</v>
      </c>
      <c r="F17" s="44"/>
      <c r="G17" s="44"/>
      <c r="H17" s="44"/>
      <c r="I17" s="44"/>
      <c r="J17" s="46"/>
    </row>
    <row r="18">
      <c r="A18" s="30" t="s">
        <v>69</v>
      </c>
      <c r="B18" s="31"/>
      <c r="C18" s="32" t="s">
        <v>111</v>
      </c>
      <c r="D18" s="33"/>
      <c r="E18" s="30" t="s">
        <v>112</v>
      </c>
      <c r="F18" s="33"/>
      <c r="G18" s="33"/>
      <c r="H18" s="33"/>
      <c r="I18" s="34">
        <f>SUMIFS(I19:I30,A19:A30,"P")</f>
        <v>0</v>
      </c>
      <c r="J18" s="35"/>
    </row>
    <row r="19" ht="30">
      <c r="A19" s="36" t="s">
        <v>72</v>
      </c>
      <c r="B19" s="36">
        <v>3</v>
      </c>
      <c r="C19" s="37" t="s">
        <v>281</v>
      </c>
      <c r="D19" s="36" t="s">
        <v>74</v>
      </c>
      <c r="E19" s="38" t="s">
        <v>282</v>
      </c>
      <c r="F19" s="39" t="s">
        <v>105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30">
      <c r="A21" s="36" t="s">
        <v>78</v>
      </c>
      <c r="B21" s="43"/>
      <c r="C21" s="44"/>
      <c r="D21" s="44"/>
      <c r="E21" s="47" t="s">
        <v>283</v>
      </c>
      <c r="F21" s="44"/>
      <c r="G21" s="44"/>
      <c r="H21" s="44"/>
      <c r="I21" s="44"/>
      <c r="J21" s="46"/>
    </row>
    <row r="22" ht="90">
      <c r="A22" s="36" t="s">
        <v>80</v>
      </c>
      <c r="B22" s="43"/>
      <c r="C22" s="44"/>
      <c r="D22" s="44"/>
      <c r="E22" s="38" t="s">
        <v>117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219</v>
      </c>
      <c r="D23" s="36" t="s">
        <v>74</v>
      </c>
      <c r="E23" s="38" t="s">
        <v>220</v>
      </c>
      <c r="F23" s="39" t="s">
        <v>105</v>
      </c>
      <c r="G23" s="40">
        <v>19.350000000000001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 ht="105">
      <c r="A25" s="36" t="s">
        <v>78</v>
      </c>
      <c r="B25" s="43"/>
      <c r="C25" s="44"/>
      <c r="D25" s="44"/>
      <c r="E25" s="47" t="s">
        <v>284</v>
      </c>
      <c r="F25" s="44"/>
      <c r="G25" s="44"/>
      <c r="H25" s="44"/>
      <c r="I25" s="44"/>
      <c r="J25" s="46"/>
    </row>
    <row r="26" ht="409.5">
      <c r="A26" s="36" t="s">
        <v>80</v>
      </c>
      <c r="B26" s="43"/>
      <c r="C26" s="44"/>
      <c r="D26" s="44"/>
      <c r="E26" s="38" t="s">
        <v>222</v>
      </c>
      <c r="F26" s="44"/>
      <c r="G26" s="44"/>
      <c r="H26" s="44"/>
      <c r="I26" s="44"/>
      <c r="J26" s="46"/>
    </row>
    <row r="27">
      <c r="A27" s="36" t="s">
        <v>72</v>
      </c>
      <c r="B27" s="36">
        <v>5</v>
      </c>
      <c r="C27" s="37" t="s">
        <v>223</v>
      </c>
      <c r="D27" s="36"/>
      <c r="E27" s="38" t="s">
        <v>224</v>
      </c>
      <c r="F27" s="39" t="s">
        <v>105</v>
      </c>
      <c r="G27" s="40">
        <v>6.75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77</v>
      </c>
      <c r="B28" s="43"/>
      <c r="C28" s="44"/>
      <c r="D28" s="44"/>
      <c r="E28" s="45" t="s">
        <v>74</v>
      </c>
      <c r="F28" s="44"/>
      <c r="G28" s="44"/>
      <c r="H28" s="44"/>
      <c r="I28" s="44"/>
      <c r="J28" s="46"/>
    </row>
    <row r="29">
      <c r="A29" s="36" t="s">
        <v>78</v>
      </c>
      <c r="B29" s="43"/>
      <c r="C29" s="44"/>
      <c r="D29" s="44"/>
      <c r="E29" s="47" t="s">
        <v>285</v>
      </c>
      <c r="F29" s="44"/>
      <c r="G29" s="44"/>
      <c r="H29" s="44"/>
      <c r="I29" s="44"/>
      <c r="J29" s="46"/>
    </row>
    <row r="30" ht="300">
      <c r="A30" s="36" t="s">
        <v>80</v>
      </c>
      <c r="B30" s="43"/>
      <c r="C30" s="44"/>
      <c r="D30" s="44"/>
      <c r="E30" s="38" t="s">
        <v>226</v>
      </c>
      <c r="F30" s="44"/>
      <c r="G30" s="44"/>
      <c r="H30" s="44"/>
      <c r="I30" s="44"/>
      <c r="J30" s="46"/>
    </row>
    <row r="31">
      <c r="A31" s="30" t="s">
        <v>69</v>
      </c>
      <c r="B31" s="31"/>
      <c r="C31" s="32" t="s">
        <v>209</v>
      </c>
      <c r="D31" s="33"/>
      <c r="E31" s="30" t="s">
        <v>210</v>
      </c>
      <c r="F31" s="33"/>
      <c r="G31" s="33"/>
      <c r="H31" s="33"/>
      <c r="I31" s="34">
        <f>SUMIFS(I32:I47,A32:A47,"P")</f>
        <v>0</v>
      </c>
      <c r="J31" s="35"/>
    </row>
    <row r="32">
      <c r="A32" s="36" t="s">
        <v>72</v>
      </c>
      <c r="B32" s="36">
        <v>6</v>
      </c>
      <c r="C32" s="37" t="s">
        <v>227</v>
      </c>
      <c r="D32" s="36" t="s">
        <v>74</v>
      </c>
      <c r="E32" s="38" t="s">
        <v>228</v>
      </c>
      <c r="F32" s="39" t="s">
        <v>105</v>
      </c>
      <c r="G32" s="40">
        <v>4.0499999999999998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>
      <c r="A34" s="36" t="s">
        <v>78</v>
      </c>
      <c r="B34" s="43"/>
      <c r="C34" s="44"/>
      <c r="D34" s="44"/>
      <c r="E34" s="47" t="s">
        <v>286</v>
      </c>
      <c r="F34" s="44"/>
      <c r="G34" s="44"/>
      <c r="H34" s="44"/>
      <c r="I34" s="44"/>
      <c r="J34" s="46"/>
    </row>
    <row r="35" ht="409.5">
      <c r="A35" s="36" t="s">
        <v>80</v>
      </c>
      <c r="B35" s="43"/>
      <c r="C35" s="44"/>
      <c r="D35" s="44"/>
      <c r="E35" s="38" t="s">
        <v>230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231</v>
      </c>
      <c r="D36" s="36" t="s">
        <v>74</v>
      </c>
      <c r="E36" s="38" t="s">
        <v>232</v>
      </c>
      <c r="F36" s="39" t="s">
        <v>105</v>
      </c>
      <c r="G36" s="40">
        <v>1.53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45" t="s">
        <v>74</v>
      </c>
      <c r="F37" s="44"/>
      <c r="G37" s="44"/>
      <c r="H37" s="44"/>
      <c r="I37" s="44"/>
      <c r="J37" s="46"/>
    </row>
    <row r="38" ht="30">
      <c r="A38" s="36" t="s">
        <v>78</v>
      </c>
      <c r="B38" s="43"/>
      <c r="C38" s="44"/>
      <c r="D38" s="44"/>
      <c r="E38" s="47" t="s">
        <v>259</v>
      </c>
      <c r="F38" s="44"/>
      <c r="G38" s="44"/>
      <c r="H38" s="44"/>
      <c r="I38" s="44"/>
      <c r="J38" s="46"/>
    </row>
    <row r="39" ht="409.5">
      <c r="A39" s="36" t="s">
        <v>80</v>
      </c>
      <c r="B39" s="43"/>
      <c r="C39" s="44"/>
      <c r="D39" s="44"/>
      <c r="E39" s="38" t="s">
        <v>230</v>
      </c>
      <c r="F39" s="44"/>
      <c r="G39" s="44"/>
      <c r="H39" s="44"/>
      <c r="I39" s="44"/>
      <c r="J39" s="46"/>
    </row>
    <row r="40">
      <c r="A40" s="36" t="s">
        <v>72</v>
      </c>
      <c r="B40" s="36">
        <v>8</v>
      </c>
      <c r="C40" s="37" t="s">
        <v>234</v>
      </c>
      <c r="D40" s="36" t="s">
        <v>74</v>
      </c>
      <c r="E40" s="38" t="s">
        <v>235</v>
      </c>
      <c r="F40" s="39" t="s">
        <v>105</v>
      </c>
      <c r="G40" s="40">
        <v>1.3500000000000001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77</v>
      </c>
      <c r="B41" s="43"/>
      <c r="C41" s="44"/>
      <c r="D41" s="44"/>
      <c r="E41" s="45" t="s">
        <v>74</v>
      </c>
      <c r="F41" s="44"/>
      <c r="G41" s="44"/>
      <c r="H41" s="44"/>
      <c r="I41" s="44"/>
      <c r="J41" s="46"/>
    </row>
    <row r="42" ht="30">
      <c r="A42" s="36" t="s">
        <v>78</v>
      </c>
      <c r="B42" s="43"/>
      <c r="C42" s="44"/>
      <c r="D42" s="44"/>
      <c r="E42" s="47" t="s">
        <v>287</v>
      </c>
      <c r="F42" s="44"/>
      <c r="G42" s="44"/>
      <c r="H42" s="44"/>
      <c r="I42" s="44"/>
      <c r="J42" s="46"/>
    </row>
    <row r="43" ht="60">
      <c r="A43" s="36" t="s">
        <v>80</v>
      </c>
      <c r="B43" s="43"/>
      <c r="C43" s="44"/>
      <c r="D43" s="44"/>
      <c r="E43" s="38" t="s">
        <v>237</v>
      </c>
      <c r="F43" s="44"/>
      <c r="G43" s="44"/>
      <c r="H43" s="44"/>
      <c r="I43" s="44"/>
      <c r="J43" s="46"/>
    </row>
    <row r="44">
      <c r="A44" s="36" t="s">
        <v>72</v>
      </c>
      <c r="B44" s="36">
        <v>9</v>
      </c>
      <c r="C44" s="37" t="s">
        <v>211</v>
      </c>
      <c r="D44" s="36" t="s">
        <v>74</v>
      </c>
      <c r="E44" s="38" t="s">
        <v>212</v>
      </c>
      <c r="F44" s="39" t="s">
        <v>105</v>
      </c>
      <c r="G44" s="40">
        <v>2.7999999999999998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77</v>
      </c>
      <c r="B45" s="43"/>
      <c r="C45" s="44"/>
      <c r="D45" s="44"/>
      <c r="E45" s="38" t="s">
        <v>238</v>
      </c>
      <c r="F45" s="44"/>
      <c r="G45" s="44"/>
      <c r="H45" s="44"/>
      <c r="I45" s="44"/>
      <c r="J45" s="46"/>
    </row>
    <row r="46" ht="105">
      <c r="A46" s="36" t="s">
        <v>78</v>
      </c>
      <c r="B46" s="43"/>
      <c r="C46" s="44"/>
      <c r="D46" s="44"/>
      <c r="E46" s="47" t="s">
        <v>288</v>
      </c>
      <c r="F46" s="44"/>
      <c r="G46" s="44"/>
      <c r="H46" s="44"/>
      <c r="I46" s="44"/>
      <c r="J46" s="46"/>
    </row>
    <row r="47" ht="150">
      <c r="A47" s="36" t="s">
        <v>80</v>
      </c>
      <c r="B47" s="43"/>
      <c r="C47" s="44"/>
      <c r="D47" s="44"/>
      <c r="E47" s="38" t="s">
        <v>215</v>
      </c>
      <c r="F47" s="44"/>
      <c r="G47" s="44"/>
      <c r="H47" s="44"/>
      <c r="I47" s="44"/>
      <c r="J47" s="46"/>
    </row>
    <row r="48">
      <c r="A48" s="30" t="s">
        <v>69</v>
      </c>
      <c r="B48" s="31"/>
      <c r="C48" s="32" t="s">
        <v>131</v>
      </c>
      <c r="D48" s="33"/>
      <c r="E48" s="30" t="s">
        <v>132</v>
      </c>
      <c r="F48" s="33"/>
      <c r="G48" s="33"/>
      <c r="H48" s="33"/>
      <c r="I48" s="34">
        <f>SUMIFS(I49:I56,A49:A56,"P")</f>
        <v>0</v>
      </c>
      <c r="J48" s="35"/>
    </row>
    <row r="49">
      <c r="A49" s="36" t="s">
        <v>72</v>
      </c>
      <c r="B49" s="36">
        <v>10</v>
      </c>
      <c r="C49" s="37" t="s">
        <v>143</v>
      </c>
      <c r="D49" s="36" t="s">
        <v>74</v>
      </c>
      <c r="E49" s="38" t="s">
        <v>144</v>
      </c>
      <c r="F49" s="39" t="s">
        <v>120</v>
      </c>
      <c r="G49" s="40">
        <v>10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77</v>
      </c>
      <c r="B50" s="43"/>
      <c r="C50" s="44"/>
      <c r="D50" s="44"/>
      <c r="E50" s="45" t="s">
        <v>74</v>
      </c>
      <c r="F50" s="44"/>
      <c r="G50" s="44"/>
      <c r="H50" s="44"/>
      <c r="I50" s="44"/>
      <c r="J50" s="46"/>
    </row>
    <row r="51">
      <c r="A51" s="36" t="s">
        <v>78</v>
      </c>
      <c r="B51" s="43"/>
      <c r="C51" s="44"/>
      <c r="D51" s="44"/>
      <c r="E51" s="47" t="s">
        <v>289</v>
      </c>
      <c r="F51" s="44"/>
      <c r="G51" s="44"/>
      <c r="H51" s="44"/>
      <c r="I51" s="44"/>
      <c r="J51" s="46"/>
    </row>
    <row r="52" ht="75">
      <c r="A52" s="36" t="s">
        <v>80</v>
      </c>
      <c r="B52" s="43"/>
      <c r="C52" s="44"/>
      <c r="D52" s="44"/>
      <c r="E52" s="38" t="s">
        <v>146</v>
      </c>
      <c r="F52" s="44"/>
      <c r="G52" s="44"/>
      <c r="H52" s="44"/>
      <c r="I52" s="44"/>
      <c r="J52" s="46"/>
    </row>
    <row r="53">
      <c r="A53" s="36" t="s">
        <v>72</v>
      </c>
      <c r="B53" s="36">
        <v>11</v>
      </c>
      <c r="C53" s="37" t="s">
        <v>290</v>
      </c>
      <c r="D53" s="36" t="s">
        <v>74</v>
      </c>
      <c r="E53" s="38" t="s">
        <v>291</v>
      </c>
      <c r="F53" s="39" t="s">
        <v>120</v>
      </c>
      <c r="G53" s="40">
        <v>10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77</v>
      </c>
      <c r="B54" s="43"/>
      <c r="C54" s="44"/>
      <c r="D54" s="44"/>
      <c r="E54" s="38" t="s">
        <v>292</v>
      </c>
      <c r="F54" s="44"/>
      <c r="G54" s="44"/>
      <c r="H54" s="44"/>
      <c r="I54" s="44"/>
      <c r="J54" s="46"/>
    </row>
    <row r="55">
      <c r="A55" s="36" t="s">
        <v>78</v>
      </c>
      <c r="B55" s="43"/>
      <c r="C55" s="44"/>
      <c r="D55" s="44"/>
      <c r="E55" s="47" t="s">
        <v>289</v>
      </c>
      <c r="F55" s="44"/>
      <c r="G55" s="44"/>
      <c r="H55" s="44"/>
      <c r="I55" s="44"/>
      <c r="J55" s="46"/>
    </row>
    <row r="56" ht="165">
      <c r="A56" s="36" t="s">
        <v>80</v>
      </c>
      <c r="B56" s="43"/>
      <c r="C56" s="44"/>
      <c r="D56" s="44"/>
      <c r="E56" s="38" t="s">
        <v>154</v>
      </c>
      <c r="F56" s="44"/>
      <c r="G56" s="44"/>
      <c r="H56" s="44"/>
      <c r="I56" s="44"/>
      <c r="J56" s="46"/>
    </row>
    <row r="57">
      <c r="A57" s="30" t="s">
        <v>69</v>
      </c>
      <c r="B57" s="31"/>
      <c r="C57" s="32" t="s">
        <v>240</v>
      </c>
      <c r="D57" s="33"/>
      <c r="E57" s="30" t="s">
        <v>241</v>
      </c>
      <c r="F57" s="33"/>
      <c r="G57" s="33"/>
      <c r="H57" s="33"/>
      <c r="I57" s="34">
        <f>SUMIFS(I58:I61,A58:A61,"P")</f>
        <v>0</v>
      </c>
      <c r="J57" s="35"/>
    </row>
    <row r="58">
      <c r="A58" s="36" t="s">
        <v>72</v>
      </c>
      <c r="B58" s="36">
        <v>12</v>
      </c>
      <c r="C58" s="37" t="s">
        <v>242</v>
      </c>
      <c r="D58" s="36" t="s">
        <v>74</v>
      </c>
      <c r="E58" s="38" t="s">
        <v>243</v>
      </c>
      <c r="F58" s="39" t="s">
        <v>105</v>
      </c>
      <c r="G58" s="40">
        <v>5.4000000000000004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77</v>
      </c>
      <c r="B59" s="43"/>
      <c r="C59" s="44"/>
      <c r="D59" s="44"/>
      <c r="E59" s="45" t="s">
        <v>74</v>
      </c>
      <c r="F59" s="44"/>
      <c r="G59" s="44"/>
      <c r="H59" s="44"/>
      <c r="I59" s="44"/>
      <c r="J59" s="46"/>
    </row>
    <row r="60">
      <c r="A60" s="36" t="s">
        <v>78</v>
      </c>
      <c r="B60" s="43"/>
      <c r="C60" s="44"/>
      <c r="D60" s="44"/>
      <c r="E60" s="47" t="s">
        <v>293</v>
      </c>
      <c r="F60" s="44"/>
      <c r="G60" s="44"/>
      <c r="H60" s="44"/>
      <c r="I60" s="44"/>
      <c r="J60" s="46"/>
    </row>
    <row r="61" ht="409.5">
      <c r="A61" s="36" t="s">
        <v>80</v>
      </c>
      <c r="B61" s="43"/>
      <c r="C61" s="44"/>
      <c r="D61" s="44"/>
      <c r="E61" s="38" t="s">
        <v>230</v>
      </c>
      <c r="F61" s="44"/>
      <c r="G61" s="44"/>
      <c r="H61" s="44"/>
      <c r="I61" s="44"/>
      <c r="J61" s="46"/>
    </row>
    <row r="62">
      <c r="A62" s="30" t="s">
        <v>69</v>
      </c>
      <c r="B62" s="31"/>
      <c r="C62" s="32" t="s">
        <v>159</v>
      </c>
      <c r="D62" s="33"/>
      <c r="E62" s="30" t="s">
        <v>160</v>
      </c>
      <c r="F62" s="33"/>
      <c r="G62" s="33"/>
      <c r="H62" s="33"/>
      <c r="I62" s="34">
        <f>SUMIFS(I63:I74,A63:A74,"P")</f>
        <v>0</v>
      </c>
      <c r="J62" s="35"/>
    </row>
    <row r="63">
      <c r="A63" s="36" t="s">
        <v>72</v>
      </c>
      <c r="B63" s="36">
        <v>13</v>
      </c>
      <c r="C63" s="37" t="s">
        <v>294</v>
      </c>
      <c r="D63" s="36" t="s">
        <v>74</v>
      </c>
      <c r="E63" s="38" t="s">
        <v>295</v>
      </c>
      <c r="F63" s="39" t="s">
        <v>125</v>
      </c>
      <c r="G63" s="40">
        <v>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77</v>
      </c>
      <c r="B64" s="43"/>
      <c r="C64" s="44"/>
      <c r="D64" s="44"/>
      <c r="E64" s="45" t="s">
        <v>74</v>
      </c>
      <c r="F64" s="44"/>
      <c r="G64" s="44"/>
      <c r="H64" s="44"/>
      <c r="I64" s="44"/>
      <c r="J64" s="46"/>
    </row>
    <row r="65">
      <c r="A65" s="36" t="s">
        <v>78</v>
      </c>
      <c r="B65" s="43"/>
      <c r="C65" s="44"/>
      <c r="D65" s="44"/>
      <c r="E65" s="47" t="s">
        <v>296</v>
      </c>
      <c r="F65" s="44"/>
      <c r="G65" s="44"/>
      <c r="H65" s="44"/>
      <c r="I65" s="44"/>
      <c r="J65" s="46"/>
    </row>
    <row r="66" ht="75">
      <c r="A66" s="36" t="s">
        <v>80</v>
      </c>
      <c r="B66" s="43"/>
      <c r="C66" s="44"/>
      <c r="D66" s="44"/>
      <c r="E66" s="38" t="s">
        <v>251</v>
      </c>
      <c r="F66" s="44"/>
      <c r="G66" s="44"/>
      <c r="H66" s="44"/>
      <c r="I66" s="44"/>
      <c r="J66" s="46"/>
    </row>
    <row r="67">
      <c r="A67" s="36" t="s">
        <v>72</v>
      </c>
      <c r="B67" s="36">
        <v>14</v>
      </c>
      <c r="C67" s="37" t="s">
        <v>252</v>
      </c>
      <c r="D67" s="36" t="s">
        <v>74</v>
      </c>
      <c r="E67" s="38" t="s">
        <v>253</v>
      </c>
      <c r="F67" s="39" t="s">
        <v>105</v>
      </c>
      <c r="G67" s="40">
        <v>2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77</v>
      </c>
      <c r="B68" s="43"/>
      <c r="C68" s="44"/>
      <c r="D68" s="44"/>
      <c r="E68" s="45" t="s">
        <v>74</v>
      </c>
      <c r="F68" s="44"/>
      <c r="G68" s="44"/>
      <c r="H68" s="44"/>
      <c r="I68" s="44"/>
      <c r="J68" s="46"/>
    </row>
    <row r="69">
      <c r="A69" s="36" t="s">
        <v>78</v>
      </c>
      <c r="B69" s="43"/>
      <c r="C69" s="44"/>
      <c r="D69" s="44"/>
      <c r="E69" s="47" t="s">
        <v>254</v>
      </c>
      <c r="F69" s="44"/>
      <c r="G69" s="44"/>
      <c r="H69" s="44"/>
      <c r="I69" s="44"/>
      <c r="J69" s="46"/>
    </row>
    <row r="70" ht="150">
      <c r="A70" s="36" t="s">
        <v>80</v>
      </c>
      <c r="B70" s="43"/>
      <c r="C70" s="44"/>
      <c r="D70" s="44"/>
      <c r="E70" s="38" t="s">
        <v>255</v>
      </c>
      <c r="F70" s="44"/>
      <c r="G70" s="44"/>
      <c r="H70" s="44"/>
      <c r="I70" s="44"/>
      <c r="J70" s="46"/>
    </row>
    <row r="71">
      <c r="A71" s="36" t="s">
        <v>72</v>
      </c>
      <c r="B71" s="36">
        <v>15</v>
      </c>
      <c r="C71" s="37" t="s">
        <v>297</v>
      </c>
      <c r="D71" s="36" t="s">
        <v>74</v>
      </c>
      <c r="E71" s="38" t="s">
        <v>298</v>
      </c>
      <c r="F71" s="39" t="s">
        <v>125</v>
      </c>
      <c r="G71" s="40">
        <v>6.5999999999999996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77</v>
      </c>
      <c r="B72" s="43"/>
      <c r="C72" s="44"/>
      <c r="D72" s="44"/>
      <c r="E72" s="45" t="s">
        <v>74</v>
      </c>
      <c r="F72" s="44"/>
      <c r="G72" s="44"/>
      <c r="H72" s="44"/>
      <c r="I72" s="44"/>
      <c r="J72" s="46"/>
    </row>
    <row r="73">
      <c r="A73" s="36" t="s">
        <v>78</v>
      </c>
      <c r="B73" s="43"/>
      <c r="C73" s="44"/>
      <c r="D73" s="44"/>
      <c r="E73" s="47" t="s">
        <v>299</v>
      </c>
      <c r="F73" s="44"/>
      <c r="G73" s="44"/>
      <c r="H73" s="44"/>
      <c r="I73" s="44"/>
      <c r="J73" s="46"/>
    </row>
    <row r="74" ht="180">
      <c r="A74" s="36" t="s">
        <v>80</v>
      </c>
      <c r="B74" s="48"/>
      <c r="C74" s="49"/>
      <c r="D74" s="49"/>
      <c r="E74" s="38" t="s">
        <v>300</v>
      </c>
      <c r="F74" s="49"/>
      <c r="G74" s="49"/>
      <c r="H74" s="49"/>
      <c r="I74" s="49"/>
      <c r="J74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29</v>
      </c>
      <c r="I3" s="24">
        <f>SUMIFS(I9:I37,A9:A37,"SD")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29</v>
      </c>
      <c r="D5" s="21"/>
      <c r="E5" s="22" t="s">
        <v>30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301</v>
      </c>
      <c r="D9" s="33"/>
      <c r="E9" s="30" t="s">
        <v>302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303</v>
      </c>
      <c r="D10" s="36" t="s">
        <v>74</v>
      </c>
      <c r="E10" s="38" t="s">
        <v>304</v>
      </c>
      <c r="F10" s="39" t="s">
        <v>120</v>
      </c>
      <c r="G10" s="40">
        <v>25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38" t="s">
        <v>305</v>
      </c>
      <c r="F11" s="44"/>
      <c r="G11" s="44"/>
      <c r="H11" s="44"/>
      <c r="I11" s="44"/>
      <c r="J11" s="46"/>
    </row>
    <row r="12">
      <c r="A12" s="36" t="s">
        <v>78</v>
      </c>
      <c r="B12" s="43"/>
      <c r="C12" s="44"/>
      <c r="D12" s="44"/>
      <c r="E12" s="47" t="s">
        <v>306</v>
      </c>
      <c r="F12" s="44"/>
      <c r="G12" s="44"/>
      <c r="H12" s="44"/>
      <c r="I12" s="44"/>
      <c r="J12" s="46"/>
    </row>
    <row r="13" ht="105">
      <c r="A13" s="36" t="s">
        <v>80</v>
      </c>
      <c r="B13" s="43"/>
      <c r="C13" s="44"/>
      <c r="D13" s="44"/>
      <c r="E13" s="38" t="s">
        <v>307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308</v>
      </c>
      <c r="D14" s="33"/>
      <c r="E14" s="30" t="s">
        <v>309</v>
      </c>
      <c r="F14" s="33"/>
      <c r="G14" s="33"/>
      <c r="H14" s="33"/>
      <c r="I14" s="34">
        <f>SUMIFS(I15:I18,A15:A18,"P")</f>
        <v>0</v>
      </c>
      <c r="J14" s="35"/>
    </row>
    <row r="15">
      <c r="A15" s="36" t="s">
        <v>72</v>
      </c>
      <c r="B15" s="36">
        <v>2</v>
      </c>
      <c r="C15" s="37" t="s">
        <v>310</v>
      </c>
      <c r="D15" s="36" t="s">
        <v>74</v>
      </c>
      <c r="E15" s="38" t="s">
        <v>311</v>
      </c>
      <c r="F15" s="39" t="s">
        <v>105</v>
      </c>
      <c r="G15" s="40">
        <v>1.5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>
      <c r="A17" s="36" t="s">
        <v>78</v>
      </c>
      <c r="B17" s="43"/>
      <c r="C17" s="44"/>
      <c r="D17" s="44"/>
      <c r="E17" s="47" t="s">
        <v>312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313</v>
      </c>
      <c r="F18" s="44"/>
      <c r="G18" s="44"/>
      <c r="H18" s="44"/>
      <c r="I18" s="44"/>
      <c r="J18" s="46"/>
    </row>
    <row r="19">
      <c r="A19" s="30" t="s">
        <v>69</v>
      </c>
      <c r="B19" s="31"/>
      <c r="C19" s="32" t="s">
        <v>209</v>
      </c>
      <c r="D19" s="33"/>
      <c r="E19" s="30" t="s">
        <v>210</v>
      </c>
      <c r="F19" s="33"/>
      <c r="G19" s="33"/>
      <c r="H19" s="33"/>
      <c r="I19" s="34">
        <f>SUMIFS(I20:I23,A20:A23,"P")</f>
        <v>0</v>
      </c>
      <c r="J19" s="35"/>
    </row>
    <row r="20">
      <c r="A20" s="36" t="s">
        <v>72</v>
      </c>
      <c r="B20" s="36">
        <v>3</v>
      </c>
      <c r="C20" s="37" t="s">
        <v>211</v>
      </c>
      <c r="D20" s="36" t="s">
        <v>74</v>
      </c>
      <c r="E20" s="38" t="s">
        <v>212</v>
      </c>
      <c r="F20" s="39" t="s">
        <v>105</v>
      </c>
      <c r="G20" s="40">
        <v>2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77</v>
      </c>
      <c r="B21" s="43"/>
      <c r="C21" s="44"/>
      <c r="D21" s="44"/>
      <c r="E21" s="38" t="s">
        <v>238</v>
      </c>
      <c r="F21" s="44"/>
      <c r="G21" s="44"/>
      <c r="H21" s="44"/>
      <c r="I21" s="44"/>
      <c r="J21" s="46"/>
    </row>
    <row r="22" ht="90">
      <c r="A22" s="36" t="s">
        <v>78</v>
      </c>
      <c r="B22" s="43"/>
      <c r="C22" s="44"/>
      <c r="D22" s="44"/>
      <c r="E22" s="47" t="s">
        <v>239</v>
      </c>
      <c r="F22" s="44"/>
      <c r="G22" s="44"/>
      <c r="H22" s="44"/>
      <c r="I22" s="44"/>
      <c r="J22" s="46"/>
    </row>
    <row r="23" ht="150">
      <c r="A23" s="36" t="s">
        <v>80</v>
      </c>
      <c r="B23" s="43"/>
      <c r="C23" s="44"/>
      <c r="D23" s="44"/>
      <c r="E23" s="38" t="s">
        <v>215</v>
      </c>
      <c r="F23" s="44"/>
      <c r="G23" s="44"/>
      <c r="H23" s="44"/>
      <c r="I23" s="44"/>
      <c r="J23" s="46"/>
    </row>
    <row r="24">
      <c r="A24" s="30" t="s">
        <v>69</v>
      </c>
      <c r="B24" s="31"/>
      <c r="C24" s="32" t="s">
        <v>314</v>
      </c>
      <c r="D24" s="33"/>
      <c r="E24" s="30" t="s">
        <v>315</v>
      </c>
      <c r="F24" s="33"/>
      <c r="G24" s="33"/>
      <c r="H24" s="33"/>
      <c r="I24" s="34">
        <f>SUMIFS(I25:I28,A25:A28,"P")</f>
        <v>0</v>
      </c>
      <c r="J24" s="35"/>
    </row>
    <row r="25" ht="30">
      <c r="A25" s="36" t="s">
        <v>72</v>
      </c>
      <c r="B25" s="36">
        <v>4</v>
      </c>
      <c r="C25" s="37" t="s">
        <v>316</v>
      </c>
      <c r="D25" s="36" t="s">
        <v>74</v>
      </c>
      <c r="E25" s="38" t="s">
        <v>317</v>
      </c>
      <c r="F25" s="39" t="s">
        <v>120</v>
      </c>
      <c r="G25" s="40">
        <v>10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77</v>
      </c>
      <c r="B26" s="43"/>
      <c r="C26" s="44"/>
      <c r="D26" s="44"/>
      <c r="E26" s="45" t="s">
        <v>74</v>
      </c>
      <c r="F26" s="44"/>
      <c r="G26" s="44"/>
      <c r="H26" s="44"/>
      <c r="I26" s="44"/>
      <c r="J26" s="46"/>
    </row>
    <row r="27">
      <c r="A27" s="36" t="s">
        <v>78</v>
      </c>
      <c r="B27" s="43"/>
      <c r="C27" s="44"/>
      <c r="D27" s="44"/>
      <c r="E27" s="47" t="s">
        <v>318</v>
      </c>
      <c r="F27" s="44"/>
      <c r="G27" s="44"/>
      <c r="H27" s="44"/>
      <c r="I27" s="44"/>
      <c r="J27" s="46"/>
    </row>
    <row r="28" ht="90">
      <c r="A28" s="36" t="s">
        <v>80</v>
      </c>
      <c r="B28" s="43"/>
      <c r="C28" s="44"/>
      <c r="D28" s="44"/>
      <c r="E28" s="38" t="s">
        <v>319</v>
      </c>
      <c r="F28" s="44"/>
      <c r="G28" s="44"/>
      <c r="H28" s="44"/>
      <c r="I28" s="44"/>
      <c r="J28" s="46"/>
    </row>
    <row r="29">
      <c r="A29" s="30" t="s">
        <v>69</v>
      </c>
      <c r="B29" s="31"/>
      <c r="C29" s="32" t="s">
        <v>159</v>
      </c>
      <c r="D29" s="33"/>
      <c r="E29" s="30" t="s">
        <v>160</v>
      </c>
      <c r="F29" s="33"/>
      <c r="G29" s="33"/>
      <c r="H29" s="33"/>
      <c r="I29" s="34">
        <f>SUMIFS(I30:I37,A30:A37,"P")</f>
        <v>0</v>
      </c>
      <c r="J29" s="35"/>
    </row>
    <row r="30">
      <c r="A30" s="36" t="s">
        <v>72</v>
      </c>
      <c r="B30" s="36">
        <v>5</v>
      </c>
      <c r="C30" s="37" t="s">
        <v>320</v>
      </c>
      <c r="D30" s="36" t="s">
        <v>74</v>
      </c>
      <c r="E30" s="38" t="s">
        <v>321</v>
      </c>
      <c r="F30" s="39" t="s">
        <v>125</v>
      </c>
      <c r="G30" s="40">
        <v>14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77</v>
      </c>
      <c r="B31" s="43"/>
      <c r="C31" s="44"/>
      <c r="D31" s="44"/>
      <c r="E31" s="45" t="s">
        <v>74</v>
      </c>
      <c r="F31" s="44"/>
      <c r="G31" s="44"/>
      <c r="H31" s="44"/>
      <c r="I31" s="44"/>
      <c r="J31" s="46"/>
    </row>
    <row r="32">
      <c r="A32" s="36" t="s">
        <v>78</v>
      </c>
      <c r="B32" s="43"/>
      <c r="C32" s="44"/>
      <c r="D32" s="44"/>
      <c r="E32" s="47" t="s">
        <v>322</v>
      </c>
      <c r="F32" s="44"/>
      <c r="G32" s="44"/>
      <c r="H32" s="44"/>
      <c r="I32" s="44"/>
      <c r="J32" s="46"/>
    </row>
    <row r="33" ht="135">
      <c r="A33" s="36" t="s">
        <v>80</v>
      </c>
      <c r="B33" s="43"/>
      <c r="C33" s="44"/>
      <c r="D33" s="44"/>
      <c r="E33" s="38" t="s">
        <v>323</v>
      </c>
      <c r="F33" s="44"/>
      <c r="G33" s="44"/>
      <c r="H33" s="44"/>
      <c r="I33" s="44"/>
      <c r="J33" s="46"/>
    </row>
    <row r="34">
      <c r="A34" s="36" t="s">
        <v>72</v>
      </c>
      <c r="B34" s="36">
        <v>6</v>
      </c>
      <c r="C34" s="37" t="s">
        <v>324</v>
      </c>
      <c r="D34" s="36" t="s">
        <v>74</v>
      </c>
      <c r="E34" s="38" t="s">
        <v>325</v>
      </c>
      <c r="F34" s="39" t="s">
        <v>120</v>
      </c>
      <c r="G34" s="40">
        <v>25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77</v>
      </c>
      <c r="B35" s="43"/>
      <c r="C35" s="44"/>
      <c r="D35" s="44"/>
      <c r="E35" s="45" t="s">
        <v>74</v>
      </c>
      <c r="F35" s="44"/>
      <c r="G35" s="44"/>
      <c r="H35" s="44"/>
      <c r="I35" s="44"/>
      <c r="J35" s="46"/>
    </row>
    <row r="36">
      <c r="A36" s="36" t="s">
        <v>78</v>
      </c>
      <c r="B36" s="43"/>
      <c r="C36" s="44"/>
      <c r="D36" s="44"/>
      <c r="E36" s="47" t="s">
        <v>306</v>
      </c>
      <c r="F36" s="44"/>
      <c r="G36" s="44"/>
      <c r="H36" s="44"/>
      <c r="I36" s="44"/>
      <c r="J36" s="46"/>
    </row>
    <row r="37" ht="30">
      <c r="A37" s="36" t="s">
        <v>80</v>
      </c>
      <c r="B37" s="48"/>
      <c r="C37" s="49"/>
      <c r="D37" s="49"/>
      <c r="E37" s="38" t="s">
        <v>168</v>
      </c>
      <c r="F37" s="49"/>
      <c r="G37" s="49"/>
      <c r="H37" s="49"/>
      <c r="I37" s="49"/>
      <c r="J3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31</v>
      </c>
      <c r="I3" s="24">
        <f>SUMIFS(I9:I40,A9:A40,"SD")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31</v>
      </c>
      <c r="D5" s="21"/>
      <c r="E5" s="22" t="s">
        <v>32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308</v>
      </c>
      <c r="D9" s="33"/>
      <c r="E9" s="30" t="s">
        <v>309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310</v>
      </c>
      <c r="D10" s="36" t="s">
        <v>74</v>
      </c>
      <c r="E10" s="38" t="s">
        <v>311</v>
      </c>
      <c r="F10" s="39" t="s">
        <v>105</v>
      </c>
      <c r="G10" s="40">
        <v>1.5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>
      <c r="A12" s="36" t="s">
        <v>78</v>
      </c>
      <c r="B12" s="43"/>
      <c r="C12" s="44"/>
      <c r="D12" s="44"/>
      <c r="E12" s="47" t="s">
        <v>312</v>
      </c>
      <c r="F12" s="44"/>
      <c r="G12" s="44"/>
      <c r="H12" s="44"/>
      <c r="I12" s="44"/>
      <c r="J12" s="46"/>
    </row>
    <row r="13" ht="409.5">
      <c r="A13" s="36" t="s">
        <v>80</v>
      </c>
      <c r="B13" s="43"/>
      <c r="C13" s="44"/>
      <c r="D13" s="44"/>
      <c r="E13" s="38" t="s">
        <v>313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314</v>
      </c>
      <c r="D14" s="33"/>
      <c r="E14" s="30" t="s">
        <v>315</v>
      </c>
      <c r="F14" s="33"/>
      <c r="G14" s="33"/>
      <c r="H14" s="33"/>
      <c r="I14" s="34">
        <f>SUMIFS(I15:I22,A15:A22,"P")</f>
        <v>0</v>
      </c>
      <c r="J14" s="35"/>
    </row>
    <row r="15" ht="30">
      <c r="A15" s="36" t="s">
        <v>72</v>
      </c>
      <c r="B15" s="36">
        <v>2</v>
      </c>
      <c r="C15" s="37" t="s">
        <v>316</v>
      </c>
      <c r="D15" s="36" t="s">
        <v>74</v>
      </c>
      <c r="E15" s="38" t="s">
        <v>317</v>
      </c>
      <c r="F15" s="39" t="s">
        <v>120</v>
      </c>
      <c r="G15" s="40">
        <v>10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>
      <c r="A17" s="36" t="s">
        <v>78</v>
      </c>
      <c r="B17" s="43"/>
      <c r="C17" s="44"/>
      <c r="D17" s="44"/>
      <c r="E17" s="47" t="s">
        <v>318</v>
      </c>
      <c r="F17" s="44"/>
      <c r="G17" s="44"/>
      <c r="H17" s="44"/>
      <c r="I17" s="44"/>
      <c r="J17" s="46"/>
    </row>
    <row r="18" ht="90">
      <c r="A18" s="36" t="s">
        <v>80</v>
      </c>
      <c r="B18" s="43"/>
      <c r="C18" s="44"/>
      <c r="D18" s="44"/>
      <c r="E18" s="38" t="s">
        <v>319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305</v>
      </c>
      <c r="D19" s="36" t="s">
        <v>74</v>
      </c>
      <c r="E19" s="38" t="s">
        <v>304</v>
      </c>
      <c r="F19" s="39" t="s">
        <v>120</v>
      </c>
      <c r="G19" s="40">
        <v>25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306</v>
      </c>
      <c r="F21" s="44"/>
      <c r="G21" s="44"/>
      <c r="H21" s="44"/>
      <c r="I21" s="44"/>
      <c r="J21" s="46"/>
    </row>
    <row r="22" ht="105">
      <c r="A22" s="36" t="s">
        <v>80</v>
      </c>
      <c r="B22" s="43"/>
      <c r="C22" s="44"/>
      <c r="D22" s="44"/>
      <c r="E22" s="38" t="s">
        <v>326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240</v>
      </c>
      <c r="D23" s="33"/>
      <c r="E23" s="30" t="s">
        <v>241</v>
      </c>
      <c r="F23" s="33"/>
      <c r="G23" s="33"/>
      <c r="H23" s="33"/>
      <c r="I23" s="34">
        <f>SUMIFS(I24:I27,A24:A27,"P")</f>
        <v>0</v>
      </c>
      <c r="J23" s="35"/>
    </row>
    <row r="24">
      <c r="A24" s="36" t="s">
        <v>72</v>
      </c>
      <c r="B24" s="36">
        <v>4</v>
      </c>
      <c r="C24" s="37" t="s">
        <v>327</v>
      </c>
      <c r="D24" s="36" t="s">
        <v>74</v>
      </c>
      <c r="E24" s="38" t="s">
        <v>328</v>
      </c>
      <c r="F24" s="39" t="s">
        <v>94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79</v>
      </c>
      <c r="F26" s="44"/>
      <c r="G26" s="44"/>
      <c r="H26" s="44"/>
      <c r="I26" s="44"/>
      <c r="J26" s="46"/>
    </row>
    <row r="27">
      <c r="A27" s="36" t="s">
        <v>80</v>
      </c>
      <c r="B27" s="43"/>
      <c r="C27" s="44"/>
      <c r="D27" s="44"/>
      <c r="E27" s="38" t="s">
        <v>329</v>
      </c>
      <c r="F27" s="44"/>
      <c r="G27" s="44"/>
      <c r="H27" s="44"/>
      <c r="I27" s="44"/>
      <c r="J27" s="46"/>
    </row>
    <row r="28">
      <c r="A28" s="30" t="s">
        <v>69</v>
      </c>
      <c r="B28" s="31"/>
      <c r="C28" s="32" t="s">
        <v>159</v>
      </c>
      <c r="D28" s="33"/>
      <c r="E28" s="30" t="s">
        <v>160</v>
      </c>
      <c r="F28" s="33"/>
      <c r="G28" s="33"/>
      <c r="H28" s="33"/>
      <c r="I28" s="34">
        <f>SUMIFS(I29:I40,A29:A40,"P")</f>
        <v>0</v>
      </c>
      <c r="J28" s="35"/>
    </row>
    <row r="29">
      <c r="A29" s="36" t="s">
        <v>72</v>
      </c>
      <c r="B29" s="36">
        <v>5</v>
      </c>
      <c r="C29" s="37" t="s">
        <v>330</v>
      </c>
      <c r="D29" s="36" t="s">
        <v>74</v>
      </c>
      <c r="E29" s="38" t="s">
        <v>331</v>
      </c>
      <c r="F29" s="39" t="s">
        <v>125</v>
      </c>
      <c r="G29" s="40">
        <v>5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77</v>
      </c>
      <c r="B30" s="43"/>
      <c r="C30" s="44"/>
      <c r="D30" s="44"/>
      <c r="E30" s="45" t="s">
        <v>74</v>
      </c>
      <c r="F30" s="44"/>
      <c r="G30" s="44"/>
      <c r="H30" s="44"/>
      <c r="I30" s="44"/>
      <c r="J30" s="46"/>
    </row>
    <row r="31">
      <c r="A31" s="36" t="s">
        <v>78</v>
      </c>
      <c r="B31" s="43"/>
      <c r="C31" s="44"/>
      <c r="D31" s="44"/>
      <c r="E31" s="47" t="s">
        <v>332</v>
      </c>
      <c r="F31" s="44"/>
      <c r="G31" s="44"/>
      <c r="H31" s="44"/>
      <c r="I31" s="44"/>
      <c r="J31" s="46"/>
    </row>
    <row r="32" ht="75">
      <c r="A32" s="36" t="s">
        <v>80</v>
      </c>
      <c r="B32" s="43"/>
      <c r="C32" s="44"/>
      <c r="D32" s="44"/>
      <c r="E32" s="38" t="s">
        <v>333</v>
      </c>
      <c r="F32" s="44"/>
      <c r="G32" s="44"/>
      <c r="H32" s="44"/>
      <c r="I32" s="44"/>
      <c r="J32" s="46"/>
    </row>
    <row r="33">
      <c r="A33" s="36" t="s">
        <v>72</v>
      </c>
      <c r="B33" s="36">
        <v>6</v>
      </c>
      <c r="C33" s="37" t="s">
        <v>320</v>
      </c>
      <c r="D33" s="36" t="s">
        <v>74</v>
      </c>
      <c r="E33" s="38" t="s">
        <v>321</v>
      </c>
      <c r="F33" s="39" t="s">
        <v>125</v>
      </c>
      <c r="G33" s="40">
        <v>7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77</v>
      </c>
      <c r="B34" s="43"/>
      <c r="C34" s="44"/>
      <c r="D34" s="44"/>
      <c r="E34" s="45" t="s">
        <v>74</v>
      </c>
      <c r="F34" s="44"/>
      <c r="G34" s="44"/>
      <c r="H34" s="44"/>
      <c r="I34" s="44"/>
      <c r="J34" s="46"/>
    </row>
    <row r="35">
      <c r="A35" s="36" t="s">
        <v>78</v>
      </c>
      <c r="B35" s="43"/>
      <c r="C35" s="44"/>
      <c r="D35" s="44"/>
      <c r="E35" s="47" t="s">
        <v>334</v>
      </c>
      <c r="F35" s="44"/>
      <c r="G35" s="44"/>
      <c r="H35" s="44"/>
      <c r="I35" s="44"/>
      <c r="J35" s="46"/>
    </row>
    <row r="36" ht="135">
      <c r="A36" s="36" t="s">
        <v>80</v>
      </c>
      <c r="B36" s="43"/>
      <c r="C36" s="44"/>
      <c r="D36" s="44"/>
      <c r="E36" s="38" t="s">
        <v>323</v>
      </c>
      <c r="F36" s="44"/>
      <c r="G36" s="44"/>
      <c r="H36" s="44"/>
      <c r="I36" s="44"/>
      <c r="J36" s="46"/>
    </row>
    <row r="37">
      <c r="A37" s="36" t="s">
        <v>72</v>
      </c>
      <c r="B37" s="36">
        <v>7</v>
      </c>
      <c r="C37" s="37" t="s">
        <v>324</v>
      </c>
      <c r="D37" s="36" t="s">
        <v>74</v>
      </c>
      <c r="E37" s="38" t="s">
        <v>325</v>
      </c>
      <c r="F37" s="39" t="s">
        <v>120</v>
      </c>
      <c r="G37" s="40">
        <v>25</v>
      </c>
      <c r="H37" s="41">
        <v>0</v>
      </c>
      <c r="I37" s="41">
        <f>ROUND(G37*H37,P4)</f>
        <v>0</v>
      </c>
      <c r="J37" s="36"/>
      <c r="O37" s="42">
        <f>I37*0.21</f>
        <v>0</v>
      </c>
      <c r="P37">
        <v>3</v>
      </c>
    </row>
    <row r="38">
      <c r="A38" s="36" t="s">
        <v>77</v>
      </c>
      <c r="B38" s="43"/>
      <c r="C38" s="44"/>
      <c r="D38" s="44"/>
      <c r="E38" s="45" t="s">
        <v>74</v>
      </c>
      <c r="F38" s="44"/>
      <c r="G38" s="44"/>
      <c r="H38" s="44"/>
      <c r="I38" s="44"/>
      <c r="J38" s="46"/>
    </row>
    <row r="39">
      <c r="A39" s="36" t="s">
        <v>78</v>
      </c>
      <c r="B39" s="43"/>
      <c r="C39" s="44"/>
      <c r="D39" s="44"/>
      <c r="E39" s="47" t="s">
        <v>306</v>
      </c>
      <c r="F39" s="44"/>
      <c r="G39" s="44"/>
      <c r="H39" s="44"/>
      <c r="I39" s="44"/>
      <c r="J39" s="46"/>
    </row>
    <row r="40" ht="30">
      <c r="A40" s="36" t="s">
        <v>80</v>
      </c>
      <c r="B40" s="48"/>
      <c r="C40" s="49"/>
      <c r="D40" s="49"/>
      <c r="E40" s="38" t="s">
        <v>168</v>
      </c>
      <c r="F40" s="49"/>
      <c r="G40" s="49"/>
      <c r="H40" s="49"/>
      <c r="I40" s="49"/>
      <c r="J40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33</v>
      </c>
      <c r="I3" s="24">
        <f>SUMIFS(I9:I74,A9:A74,"SD")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33</v>
      </c>
      <c r="D5" s="21"/>
      <c r="E5" s="22" t="s">
        <v>34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72</v>
      </c>
      <c r="B10" s="36">
        <v>1</v>
      </c>
      <c r="C10" s="37" t="s">
        <v>103</v>
      </c>
      <c r="D10" s="36"/>
      <c r="E10" s="38" t="s">
        <v>104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279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6" t="s">
        <v>72</v>
      </c>
      <c r="B14" s="36">
        <v>2</v>
      </c>
      <c r="C14" s="37" t="s">
        <v>216</v>
      </c>
      <c r="D14" s="36"/>
      <c r="E14" s="38" t="s">
        <v>217</v>
      </c>
      <c r="F14" s="39" t="s">
        <v>105</v>
      </c>
      <c r="G14" s="40">
        <v>3.6499999999999999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77</v>
      </c>
      <c r="B15" s="43"/>
      <c r="C15" s="44"/>
      <c r="D15" s="44"/>
      <c r="E15" s="45" t="s">
        <v>74</v>
      </c>
      <c r="F15" s="44"/>
      <c r="G15" s="44"/>
      <c r="H15" s="44"/>
      <c r="I15" s="44"/>
      <c r="J15" s="46"/>
    </row>
    <row r="16" ht="75">
      <c r="A16" s="36" t="s">
        <v>78</v>
      </c>
      <c r="B16" s="43"/>
      <c r="C16" s="44"/>
      <c r="D16" s="44"/>
      <c r="E16" s="47" t="s">
        <v>280</v>
      </c>
      <c r="F16" s="44"/>
      <c r="G16" s="44"/>
      <c r="H16" s="44"/>
      <c r="I16" s="44"/>
      <c r="J16" s="46"/>
    </row>
    <row r="17" ht="30">
      <c r="A17" s="36" t="s">
        <v>80</v>
      </c>
      <c r="B17" s="43"/>
      <c r="C17" s="44"/>
      <c r="D17" s="44"/>
      <c r="E17" s="38" t="s">
        <v>107</v>
      </c>
      <c r="F17" s="44"/>
      <c r="G17" s="44"/>
      <c r="H17" s="44"/>
      <c r="I17" s="44"/>
      <c r="J17" s="46"/>
    </row>
    <row r="18">
      <c r="A18" s="30" t="s">
        <v>69</v>
      </c>
      <c r="B18" s="31"/>
      <c r="C18" s="32" t="s">
        <v>111</v>
      </c>
      <c r="D18" s="33"/>
      <c r="E18" s="30" t="s">
        <v>112</v>
      </c>
      <c r="F18" s="33"/>
      <c r="G18" s="33"/>
      <c r="H18" s="33"/>
      <c r="I18" s="34">
        <f>SUMIFS(I19:I30,A19:A30,"P")</f>
        <v>0</v>
      </c>
      <c r="J18" s="35"/>
    </row>
    <row r="19" ht="30">
      <c r="A19" s="36" t="s">
        <v>72</v>
      </c>
      <c r="B19" s="36">
        <v>3</v>
      </c>
      <c r="C19" s="37" t="s">
        <v>281</v>
      </c>
      <c r="D19" s="36" t="s">
        <v>74</v>
      </c>
      <c r="E19" s="38" t="s">
        <v>282</v>
      </c>
      <c r="F19" s="39" t="s">
        <v>105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30">
      <c r="A21" s="36" t="s">
        <v>78</v>
      </c>
      <c r="B21" s="43"/>
      <c r="C21" s="44"/>
      <c r="D21" s="44"/>
      <c r="E21" s="47" t="s">
        <v>283</v>
      </c>
      <c r="F21" s="44"/>
      <c r="G21" s="44"/>
      <c r="H21" s="44"/>
      <c r="I21" s="44"/>
      <c r="J21" s="46"/>
    </row>
    <row r="22" ht="90">
      <c r="A22" s="36" t="s">
        <v>80</v>
      </c>
      <c r="B22" s="43"/>
      <c r="C22" s="44"/>
      <c r="D22" s="44"/>
      <c r="E22" s="38" t="s">
        <v>117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219</v>
      </c>
      <c r="D23" s="36" t="s">
        <v>74</v>
      </c>
      <c r="E23" s="38" t="s">
        <v>220</v>
      </c>
      <c r="F23" s="39" t="s">
        <v>105</v>
      </c>
      <c r="G23" s="40">
        <v>19.350000000000001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 ht="105">
      <c r="A25" s="36" t="s">
        <v>78</v>
      </c>
      <c r="B25" s="43"/>
      <c r="C25" s="44"/>
      <c r="D25" s="44"/>
      <c r="E25" s="47" t="s">
        <v>284</v>
      </c>
      <c r="F25" s="44"/>
      <c r="G25" s="44"/>
      <c r="H25" s="44"/>
      <c r="I25" s="44"/>
      <c r="J25" s="46"/>
    </row>
    <row r="26" ht="409.5">
      <c r="A26" s="36" t="s">
        <v>80</v>
      </c>
      <c r="B26" s="43"/>
      <c r="C26" s="44"/>
      <c r="D26" s="44"/>
      <c r="E26" s="38" t="s">
        <v>222</v>
      </c>
      <c r="F26" s="44"/>
      <c r="G26" s="44"/>
      <c r="H26" s="44"/>
      <c r="I26" s="44"/>
      <c r="J26" s="46"/>
    </row>
    <row r="27">
      <c r="A27" s="36" t="s">
        <v>72</v>
      </c>
      <c r="B27" s="36">
        <v>5</v>
      </c>
      <c r="C27" s="37" t="s">
        <v>223</v>
      </c>
      <c r="D27" s="36"/>
      <c r="E27" s="38" t="s">
        <v>224</v>
      </c>
      <c r="F27" s="39" t="s">
        <v>105</v>
      </c>
      <c r="G27" s="40">
        <v>6.75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77</v>
      </c>
      <c r="B28" s="43"/>
      <c r="C28" s="44"/>
      <c r="D28" s="44"/>
      <c r="E28" s="45" t="s">
        <v>74</v>
      </c>
      <c r="F28" s="44"/>
      <c r="G28" s="44"/>
      <c r="H28" s="44"/>
      <c r="I28" s="44"/>
      <c r="J28" s="46"/>
    </row>
    <row r="29">
      <c r="A29" s="36" t="s">
        <v>78</v>
      </c>
      <c r="B29" s="43"/>
      <c r="C29" s="44"/>
      <c r="D29" s="44"/>
      <c r="E29" s="47" t="s">
        <v>285</v>
      </c>
      <c r="F29" s="44"/>
      <c r="G29" s="44"/>
      <c r="H29" s="44"/>
      <c r="I29" s="44"/>
      <c r="J29" s="46"/>
    </row>
    <row r="30" ht="300">
      <c r="A30" s="36" t="s">
        <v>80</v>
      </c>
      <c r="B30" s="43"/>
      <c r="C30" s="44"/>
      <c r="D30" s="44"/>
      <c r="E30" s="38" t="s">
        <v>226</v>
      </c>
      <c r="F30" s="44"/>
      <c r="G30" s="44"/>
      <c r="H30" s="44"/>
      <c r="I30" s="44"/>
      <c r="J30" s="46"/>
    </row>
    <row r="31">
      <c r="A31" s="30" t="s">
        <v>69</v>
      </c>
      <c r="B31" s="31"/>
      <c r="C31" s="32" t="s">
        <v>209</v>
      </c>
      <c r="D31" s="33"/>
      <c r="E31" s="30" t="s">
        <v>210</v>
      </c>
      <c r="F31" s="33"/>
      <c r="G31" s="33"/>
      <c r="H31" s="33"/>
      <c r="I31" s="34">
        <f>SUMIFS(I32:I47,A32:A47,"P")</f>
        <v>0</v>
      </c>
      <c r="J31" s="35"/>
    </row>
    <row r="32">
      <c r="A32" s="36" t="s">
        <v>72</v>
      </c>
      <c r="B32" s="36">
        <v>6</v>
      </c>
      <c r="C32" s="37" t="s">
        <v>227</v>
      </c>
      <c r="D32" s="36" t="s">
        <v>74</v>
      </c>
      <c r="E32" s="38" t="s">
        <v>228</v>
      </c>
      <c r="F32" s="39" t="s">
        <v>105</v>
      </c>
      <c r="G32" s="40">
        <v>4.0499999999999998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>
      <c r="A34" s="36" t="s">
        <v>78</v>
      </c>
      <c r="B34" s="43"/>
      <c r="C34" s="44"/>
      <c r="D34" s="44"/>
      <c r="E34" s="47" t="s">
        <v>286</v>
      </c>
      <c r="F34" s="44"/>
      <c r="G34" s="44"/>
      <c r="H34" s="44"/>
      <c r="I34" s="44"/>
      <c r="J34" s="46"/>
    </row>
    <row r="35" ht="409.5">
      <c r="A35" s="36" t="s">
        <v>80</v>
      </c>
      <c r="B35" s="43"/>
      <c r="C35" s="44"/>
      <c r="D35" s="44"/>
      <c r="E35" s="38" t="s">
        <v>230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231</v>
      </c>
      <c r="D36" s="36" t="s">
        <v>74</v>
      </c>
      <c r="E36" s="38" t="s">
        <v>232</v>
      </c>
      <c r="F36" s="39" t="s">
        <v>105</v>
      </c>
      <c r="G36" s="40">
        <v>1.53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45" t="s">
        <v>74</v>
      </c>
      <c r="F37" s="44"/>
      <c r="G37" s="44"/>
      <c r="H37" s="44"/>
      <c r="I37" s="44"/>
      <c r="J37" s="46"/>
    </row>
    <row r="38" ht="30">
      <c r="A38" s="36" t="s">
        <v>78</v>
      </c>
      <c r="B38" s="43"/>
      <c r="C38" s="44"/>
      <c r="D38" s="44"/>
      <c r="E38" s="47" t="s">
        <v>259</v>
      </c>
      <c r="F38" s="44"/>
      <c r="G38" s="44"/>
      <c r="H38" s="44"/>
      <c r="I38" s="44"/>
      <c r="J38" s="46"/>
    </row>
    <row r="39" ht="409.5">
      <c r="A39" s="36" t="s">
        <v>80</v>
      </c>
      <c r="B39" s="43"/>
      <c r="C39" s="44"/>
      <c r="D39" s="44"/>
      <c r="E39" s="38" t="s">
        <v>230</v>
      </c>
      <c r="F39" s="44"/>
      <c r="G39" s="44"/>
      <c r="H39" s="44"/>
      <c r="I39" s="44"/>
      <c r="J39" s="46"/>
    </row>
    <row r="40">
      <c r="A40" s="36" t="s">
        <v>72</v>
      </c>
      <c r="B40" s="36">
        <v>8</v>
      </c>
      <c r="C40" s="37" t="s">
        <v>234</v>
      </c>
      <c r="D40" s="36" t="s">
        <v>74</v>
      </c>
      <c r="E40" s="38" t="s">
        <v>235</v>
      </c>
      <c r="F40" s="39" t="s">
        <v>105</v>
      </c>
      <c r="G40" s="40">
        <v>1.3500000000000001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77</v>
      </c>
      <c r="B41" s="43"/>
      <c r="C41" s="44"/>
      <c r="D41" s="44"/>
      <c r="E41" s="45" t="s">
        <v>74</v>
      </c>
      <c r="F41" s="44"/>
      <c r="G41" s="44"/>
      <c r="H41" s="44"/>
      <c r="I41" s="44"/>
      <c r="J41" s="46"/>
    </row>
    <row r="42" ht="30">
      <c r="A42" s="36" t="s">
        <v>78</v>
      </c>
      <c r="B42" s="43"/>
      <c r="C42" s="44"/>
      <c r="D42" s="44"/>
      <c r="E42" s="47" t="s">
        <v>335</v>
      </c>
      <c r="F42" s="44"/>
      <c r="G42" s="44"/>
      <c r="H42" s="44"/>
      <c r="I42" s="44"/>
      <c r="J42" s="46"/>
    </row>
    <row r="43" ht="60">
      <c r="A43" s="36" t="s">
        <v>80</v>
      </c>
      <c r="B43" s="43"/>
      <c r="C43" s="44"/>
      <c r="D43" s="44"/>
      <c r="E43" s="38" t="s">
        <v>237</v>
      </c>
      <c r="F43" s="44"/>
      <c r="G43" s="44"/>
      <c r="H43" s="44"/>
      <c r="I43" s="44"/>
      <c r="J43" s="46"/>
    </row>
    <row r="44">
      <c r="A44" s="36" t="s">
        <v>72</v>
      </c>
      <c r="B44" s="36">
        <v>9</v>
      </c>
      <c r="C44" s="37" t="s">
        <v>211</v>
      </c>
      <c r="D44" s="36" t="s">
        <v>74</v>
      </c>
      <c r="E44" s="38" t="s">
        <v>212</v>
      </c>
      <c r="F44" s="39" t="s">
        <v>105</v>
      </c>
      <c r="G44" s="40">
        <v>2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77</v>
      </c>
      <c r="B45" s="43"/>
      <c r="C45" s="44"/>
      <c r="D45" s="44"/>
      <c r="E45" s="38" t="s">
        <v>238</v>
      </c>
      <c r="F45" s="44"/>
      <c r="G45" s="44"/>
      <c r="H45" s="44"/>
      <c r="I45" s="44"/>
      <c r="J45" s="46"/>
    </row>
    <row r="46" ht="90">
      <c r="A46" s="36" t="s">
        <v>78</v>
      </c>
      <c r="B46" s="43"/>
      <c r="C46" s="44"/>
      <c r="D46" s="44"/>
      <c r="E46" s="47" t="s">
        <v>336</v>
      </c>
      <c r="F46" s="44"/>
      <c r="G46" s="44"/>
      <c r="H46" s="44"/>
      <c r="I46" s="44"/>
      <c r="J46" s="46"/>
    </row>
    <row r="47" ht="150">
      <c r="A47" s="36" t="s">
        <v>80</v>
      </c>
      <c r="B47" s="43"/>
      <c r="C47" s="44"/>
      <c r="D47" s="44"/>
      <c r="E47" s="38" t="s">
        <v>215</v>
      </c>
      <c r="F47" s="44"/>
      <c r="G47" s="44"/>
      <c r="H47" s="44"/>
      <c r="I47" s="44"/>
      <c r="J47" s="46"/>
    </row>
    <row r="48">
      <c r="A48" s="30" t="s">
        <v>69</v>
      </c>
      <c r="B48" s="31"/>
      <c r="C48" s="32" t="s">
        <v>131</v>
      </c>
      <c r="D48" s="33"/>
      <c r="E48" s="30" t="s">
        <v>132</v>
      </c>
      <c r="F48" s="33"/>
      <c r="G48" s="33"/>
      <c r="H48" s="33"/>
      <c r="I48" s="34">
        <f>SUMIFS(I49:I56,A49:A56,"P")</f>
        <v>0</v>
      </c>
      <c r="J48" s="35"/>
    </row>
    <row r="49">
      <c r="A49" s="36" t="s">
        <v>72</v>
      </c>
      <c r="B49" s="36">
        <v>10</v>
      </c>
      <c r="C49" s="37" t="s">
        <v>143</v>
      </c>
      <c r="D49" s="36" t="s">
        <v>74</v>
      </c>
      <c r="E49" s="38" t="s">
        <v>144</v>
      </c>
      <c r="F49" s="39" t="s">
        <v>120</v>
      </c>
      <c r="G49" s="40">
        <v>10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77</v>
      </c>
      <c r="B50" s="43"/>
      <c r="C50" s="44"/>
      <c r="D50" s="44"/>
      <c r="E50" s="45" t="s">
        <v>74</v>
      </c>
      <c r="F50" s="44"/>
      <c r="G50" s="44"/>
      <c r="H50" s="44"/>
      <c r="I50" s="44"/>
      <c r="J50" s="46"/>
    </row>
    <row r="51">
      <c r="A51" s="36" t="s">
        <v>78</v>
      </c>
      <c r="B51" s="43"/>
      <c r="C51" s="44"/>
      <c r="D51" s="44"/>
      <c r="E51" s="47" t="s">
        <v>289</v>
      </c>
      <c r="F51" s="44"/>
      <c r="G51" s="44"/>
      <c r="H51" s="44"/>
      <c r="I51" s="44"/>
      <c r="J51" s="46"/>
    </row>
    <row r="52" ht="75">
      <c r="A52" s="36" t="s">
        <v>80</v>
      </c>
      <c r="B52" s="43"/>
      <c r="C52" s="44"/>
      <c r="D52" s="44"/>
      <c r="E52" s="38" t="s">
        <v>146</v>
      </c>
      <c r="F52" s="44"/>
      <c r="G52" s="44"/>
      <c r="H52" s="44"/>
      <c r="I52" s="44"/>
      <c r="J52" s="46"/>
    </row>
    <row r="53">
      <c r="A53" s="36" t="s">
        <v>72</v>
      </c>
      <c r="B53" s="36">
        <v>11</v>
      </c>
      <c r="C53" s="37" t="s">
        <v>290</v>
      </c>
      <c r="D53" s="36" t="s">
        <v>74</v>
      </c>
      <c r="E53" s="38" t="s">
        <v>291</v>
      </c>
      <c r="F53" s="39" t="s">
        <v>120</v>
      </c>
      <c r="G53" s="40">
        <v>10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77</v>
      </c>
      <c r="B54" s="43"/>
      <c r="C54" s="44"/>
      <c r="D54" s="44"/>
      <c r="E54" s="38" t="s">
        <v>292</v>
      </c>
      <c r="F54" s="44"/>
      <c r="G54" s="44"/>
      <c r="H54" s="44"/>
      <c r="I54" s="44"/>
      <c r="J54" s="46"/>
    </row>
    <row r="55">
      <c r="A55" s="36" t="s">
        <v>78</v>
      </c>
      <c r="B55" s="43"/>
      <c r="C55" s="44"/>
      <c r="D55" s="44"/>
      <c r="E55" s="47" t="s">
        <v>289</v>
      </c>
      <c r="F55" s="44"/>
      <c r="G55" s="44"/>
      <c r="H55" s="44"/>
      <c r="I55" s="44"/>
      <c r="J55" s="46"/>
    </row>
    <row r="56" ht="165">
      <c r="A56" s="36" t="s">
        <v>80</v>
      </c>
      <c r="B56" s="43"/>
      <c r="C56" s="44"/>
      <c r="D56" s="44"/>
      <c r="E56" s="38" t="s">
        <v>154</v>
      </c>
      <c r="F56" s="44"/>
      <c r="G56" s="44"/>
      <c r="H56" s="44"/>
      <c r="I56" s="44"/>
      <c r="J56" s="46"/>
    </row>
    <row r="57">
      <c r="A57" s="30" t="s">
        <v>69</v>
      </c>
      <c r="B57" s="31"/>
      <c r="C57" s="32" t="s">
        <v>240</v>
      </c>
      <c r="D57" s="33"/>
      <c r="E57" s="30" t="s">
        <v>241</v>
      </c>
      <c r="F57" s="33"/>
      <c r="G57" s="33"/>
      <c r="H57" s="33"/>
      <c r="I57" s="34">
        <f>SUMIFS(I58:I61,A58:A61,"P")</f>
        <v>0</v>
      </c>
      <c r="J57" s="35"/>
    </row>
    <row r="58">
      <c r="A58" s="36" t="s">
        <v>72</v>
      </c>
      <c r="B58" s="36">
        <v>12</v>
      </c>
      <c r="C58" s="37" t="s">
        <v>242</v>
      </c>
      <c r="D58" s="36" t="s">
        <v>74</v>
      </c>
      <c r="E58" s="38" t="s">
        <v>243</v>
      </c>
      <c r="F58" s="39" t="s">
        <v>105</v>
      </c>
      <c r="G58" s="40">
        <v>5.4000000000000004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77</v>
      </c>
      <c r="B59" s="43"/>
      <c r="C59" s="44"/>
      <c r="D59" s="44"/>
      <c r="E59" s="45" t="s">
        <v>74</v>
      </c>
      <c r="F59" s="44"/>
      <c r="G59" s="44"/>
      <c r="H59" s="44"/>
      <c r="I59" s="44"/>
      <c r="J59" s="46"/>
    </row>
    <row r="60">
      <c r="A60" s="36" t="s">
        <v>78</v>
      </c>
      <c r="B60" s="43"/>
      <c r="C60" s="44"/>
      <c r="D60" s="44"/>
      <c r="E60" s="47" t="s">
        <v>293</v>
      </c>
      <c r="F60" s="44"/>
      <c r="G60" s="44"/>
      <c r="H60" s="44"/>
      <c r="I60" s="44"/>
      <c r="J60" s="46"/>
    </row>
    <row r="61" ht="409.5">
      <c r="A61" s="36" t="s">
        <v>80</v>
      </c>
      <c r="B61" s="43"/>
      <c r="C61" s="44"/>
      <c r="D61" s="44"/>
      <c r="E61" s="38" t="s">
        <v>230</v>
      </c>
      <c r="F61" s="44"/>
      <c r="G61" s="44"/>
      <c r="H61" s="44"/>
      <c r="I61" s="44"/>
      <c r="J61" s="46"/>
    </row>
    <row r="62">
      <c r="A62" s="30" t="s">
        <v>69</v>
      </c>
      <c r="B62" s="31"/>
      <c r="C62" s="32" t="s">
        <v>159</v>
      </c>
      <c r="D62" s="33"/>
      <c r="E62" s="30" t="s">
        <v>160</v>
      </c>
      <c r="F62" s="33"/>
      <c r="G62" s="33"/>
      <c r="H62" s="33"/>
      <c r="I62" s="34">
        <f>SUMIFS(I63:I74,A63:A74,"P")</f>
        <v>0</v>
      </c>
      <c r="J62" s="35"/>
    </row>
    <row r="63">
      <c r="A63" s="36" t="s">
        <v>72</v>
      </c>
      <c r="B63" s="36">
        <v>13</v>
      </c>
      <c r="C63" s="37" t="s">
        <v>294</v>
      </c>
      <c r="D63" s="36" t="s">
        <v>74</v>
      </c>
      <c r="E63" s="38" t="s">
        <v>295</v>
      </c>
      <c r="F63" s="39" t="s">
        <v>125</v>
      </c>
      <c r="G63" s="40">
        <v>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77</v>
      </c>
      <c r="B64" s="43"/>
      <c r="C64" s="44"/>
      <c r="D64" s="44"/>
      <c r="E64" s="45" t="s">
        <v>74</v>
      </c>
      <c r="F64" s="44"/>
      <c r="G64" s="44"/>
      <c r="H64" s="44"/>
      <c r="I64" s="44"/>
      <c r="J64" s="46"/>
    </row>
    <row r="65">
      <c r="A65" s="36" t="s">
        <v>78</v>
      </c>
      <c r="B65" s="43"/>
      <c r="C65" s="44"/>
      <c r="D65" s="44"/>
      <c r="E65" s="47" t="s">
        <v>296</v>
      </c>
      <c r="F65" s="44"/>
      <c r="G65" s="44"/>
      <c r="H65" s="44"/>
      <c r="I65" s="44"/>
      <c r="J65" s="46"/>
    </row>
    <row r="66" ht="75">
      <c r="A66" s="36" t="s">
        <v>80</v>
      </c>
      <c r="B66" s="43"/>
      <c r="C66" s="44"/>
      <c r="D66" s="44"/>
      <c r="E66" s="38" t="s">
        <v>251</v>
      </c>
      <c r="F66" s="44"/>
      <c r="G66" s="44"/>
      <c r="H66" s="44"/>
      <c r="I66" s="44"/>
      <c r="J66" s="46"/>
    </row>
    <row r="67">
      <c r="A67" s="36" t="s">
        <v>72</v>
      </c>
      <c r="B67" s="36">
        <v>14</v>
      </c>
      <c r="C67" s="37" t="s">
        <v>252</v>
      </c>
      <c r="D67" s="36" t="s">
        <v>74</v>
      </c>
      <c r="E67" s="38" t="s">
        <v>253</v>
      </c>
      <c r="F67" s="39" t="s">
        <v>105</v>
      </c>
      <c r="G67" s="40">
        <v>2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77</v>
      </c>
      <c r="B68" s="43"/>
      <c r="C68" s="44"/>
      <c r="D68" s="44"/>
      <c r="E68" s="45" t="s">
        <v>74</v>
      </c>
      <c r="F68" s="44"/>
      <c r="G68" s="44"/>
      <c r="H68" s="44"/>
      <c r="I68" s="44"/>
      <c r="J68" s="46"/>
    </row>
    <row r="69">
      <c r="A69" s="36" t="s">
        <v>78</v>
      </c>
      <c r="B69" s="43"/>
      <c r="C69" s="44"/>
      <c r="D69" s="44"/>
      <c r="E69" s="47" t="s">
        <v>254</v>
      </c>
      <c r="F69" s="44"/>
      <c r="G69" s="44"/>
      <c r="H69" s="44"/>
      <c r="I69" s="44"/>
      <c r="J69" s="46"/>
    </row>
    <row r="70" ht="150">
      <c r="A70" s="36" t="s">
        <v>80</v>
      </c>
      <c r="B70" s="43"/>
      <c r="C70" s="44"/>
      <c r="D70" s="44"/>
      <c r="E70" s="38" t="s">
        <v>255</v>
      </c>
      <c r="F70" s="44"/>
      <c r="G70" s="44"/>
      <c r="H70" s="44"/>
      <c r="I70" s="44"/>
      <c r="J70" s="46"/>
    </row>
    <row r="71">
      <c r="A71" s="36" t="s">
        <v>72</v>
      </c>
      <c r="B71" s="36">
        <v>15</v>
      </c>
      <c r="C71" s="37" t="s">
        <v>297</v>
      </c>
      <c r="D71" s="36" t="s">
        <v>74</v>
      </c>
      <c r="E71" s="38" t="s">
        <v>298</v>
      </c>
      <c r="F71" s="39" t="s">
        <v>125</v>
      </c>
      <c r="G71" s="40">
        <v>6.5999999999999996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77</v>
      </c>
      <c r="B72" s="43"/>
      <c r="C72" s="44"/>
      <c r="D72" s="44"/>
      <c r="E72" s="45" t="s">
        <v>74</v>
      </c>
      <c r="F72" s="44"/>
      <c r="G72" s="44"/>
      <c r="H72" s="44"/>
      <c r="I72" s="44"/>
      <c r="J72" s="46"/>
    </row>
    <row r="73">
      <c r="A73" s="36" t="s">
        <v>78</v>
      </c>
      <c r="B73" s="43"/>
      <c r="C73" s="44"/>
      <c r="D73" s="44"/>
      <c r="E73" s="47" t="s">
        <v>299</v>
      </c>
      <c r="F73" s="44"/>
      <c r="G73" s="44"/>
      <c r="H73" s="44"/>
      <c r="I73" s="44"/>
      <c r="J73" s="46"/>
    </row>
    <row r="74" ht="180">
      <c r="A74" s="36" t="s">
        <v>80</v>
      </c>
      <c r="B74" s="48"/>
      <c r="C74" s="49"/>
      <c r="D74" s="49"/>
      <c r="E74" s="38" t="s">
        <v>300</v>
      </c>
      <c r="F74" s="49"/>
      <c r="G74" s="49"/>
      <c r="H74" s="49"/>
      <c r="I74" s="49"/>
      <c r="J74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35</v>
      </c>
      <c r="I3" s="24">
        <f>SUMIFS(I9:I66,A9:A66,"SD")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35</v>
      </c>
      <c r="D5" s="21"/>
      <c r="E5" s="22" t="s">
        <v>36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103</v>
      </c>
      <c r="D10" s="36"/>
      <c r="E10" s="38" t="s">
        <v>104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279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SUMIFS(I15:I26,A15:A26,"P")</f>
        <v>0</v>
      </c>
      <c r="J14" s="35"/>
    </row>
    <row r="15" ht="30">
      <c r="A15" s="36" t="s">
        <v>72</v>
      </c>
      <c r="B15" s="36">
        <v>2</v>
      </c>
      <c r="C15" s="37" t="s">
        <v>281</v>
      </c>
      <c r="D15" s="36" t="s">
        <v>74</v>
      </c>
      <c r="E15" s="38" t="s">
        <v>282</v>
      </c>
      <c r="F15" s="39" t="s">
        <v>105</v>
      </c>
      <c r="G15" s="40">
        <v>2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30">
      <c r="A17" s="36" t="s">
        <v>78</v>
      </c>
      <c r="B17" s="43"/>
      <c r="C17" s="44"/>
      <c r="D17" s="44"/>
      <c r="E17" s="47" t="s">
        <v>283</v>
      </c>
      <c r="F17" s="44"/>
      <c r="G17" s="44"/>
      <c r="H17" s="44"/>
      <c r="I17" s="44"/>
      <c r="J17" s="46"/>
    </row>
    <row r="18" ht="90">
      <c r="A18" s="36" t="s">
        <v>80</v>
      </c>
      <c r="B18" s="43"/>
      <c r="C18" s="44"/>
      <c r="D18" s="44"/>
      <c r="E18" s="38" t="s">
        <v>117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219</v>
      </c>
      <c r="D19" s="36" t="s">
        <v>74</v>
      </c>
      <c r="E19" s="38" t="s">
        <v>220</v>
      </c>
      <c r="F19" s="39" t="s">
        <v>105</v>
      </c>
      <c r="G19" s="40">
        <v>24.75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75">
      <c r="A21" s="36" t="s">
        <v>78</v>
      </c>
      <c r="B21" s="43"/>
      <c r="C21" s="44"/>
      <c r="D21" s="44"/>
      <c r="E21" s="47" t="s">
        <v>337</v>
      </c>
      <c r="F21" s="44"/>
      <c r="G21" s="44"/>
      <c r="H21" s="44"/>
      <c r="I21" s="44"/>
      <c r="J21" s="46"/>
    </row>
    <row r="22" ht="409.5">
      <c r="A22" s="36" t="s">
        <v>80</v>
      </c>
      <c r="B22" s="43"/>
      <c r="C22" s="44"/>
      <c r="D22" s="44"/>
      <c r="E22" s="38" t="s">
        <v>222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223</v>
      </c>
      <c r="D23" s="36"/>
      <c r="E23" s="38" t="s">
        <v>224</v>
      </c>
      <c r="F23" s="39" t="s">
        <v>105</v>
      </c>
      <c r="G23" s="40">
        <v>6.75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>
      <c r="A25" s="36" t="s">
        <v>78</v>
      </c>
      <c r="B25" s="43"/>
      <c r="C25" s="44"/>
      <c r="D25" s="44"/>
      <c r="E25" s="47" t="s">
        <v>338</v>
      </c>
      <c r="F25" s="44"/>
      <c r="G25" s="44"/>
      <c r="H25" s="44"/>
      <c r="I25" s="44"/>
      <c r="J25" s="46"/>
    </row>
    <row r="26" ht="300">
      <c r="A26" s="36" t="s">
        <v>80</v>
      </c>
      <c r="B26" s="43"/>
      <c r="C26" s="44"/>
      <c r="D26" s="44"/>
      <c r="E26" s="38" t="s">
        <v>226</v>
      </c>
      <c r="F26" s="44"/>
      <c r="G26" s="44"/>
      <c r="H26" s="44"/>
      <c r="I26" s="44"/>
      <c r="J26" s="46"/>
    </row>
    <row r="27">
      <c r="A27" s="30" t="s">
        <v>69</v>
      </c>
      <c r="B27" s="31"/>
      <c r="C27" s="32" t="s">
        <v>209</v>
      </c>
      <c r="D27" s="33"/>
      <c r="E27" s="30" t="s">
        <v>210</v>
      </c>
      <c r="F27" s="33"/>
      <c r="G27" s="33"/>
      <c r="H27" s="33"/>
      <c r="I27" s="34">
        <f>SUMIFS(I28:I43,A28:A43,"P")</f>
        <v>0</v>
      </c>
      <c r="J27" s="35"/>
    </row>
    <row r="28">
      <c r="A28" s="36" t="s">
        <v>72</v>
      </c>
      <c r="B28" s="36">
        <v>5</v>
      </c>
      <c r="C28" s="37" t="s">
        <v>227</v>
      </c>
      <c r="D28" s="36" t="s">
        <v>74</v>
      </c>
      <c r="E28" s="38" t="s">
        <v>228</v>
      </c>
      <c r="F28" s="39" t="s">
        <v>105</v>
      </c>
      <c r="G28" s="40">
        <v>4.0499999999999998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>
      <c r="A30" s="36" t="s">
        <v>78</v>
      </c>
      <c r="B30" s="43"/>
      <c r="C30" s="44"/>
      <c r="D30" s="44"/>
      <c r="E30" s="47" t="s">
        <v>339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231</v>
      </c>
      <c r="D32" s="36" t="s">
        <v>74</v>
      </c>
      <c r="E32" s="38" t="s">
        <v>232</v>
      </c>
      <c r="F32" s="39" t="s">
        <v>105</v>
      </c>
      <c r="G32" s="40">
        <v>1.53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259</v>
      </c>
      <c r="F34" s="44"/>
      <c r="G34" s="44"/>
      <c r="H34" s="44"/>
      <c r="I34" s="44"/>
      <c r="J34" s="46"/>
    </row>
    <row r="35" ht="409.5">
      <c r="A35" s="36" t="s">
        <v>80</v>
      </c>
      <c r="B35" s="43"/>
      <c r="C35" s="44"/>
      <c r="D35" s="44"/>
      <c r="E35" s="38" t="s">
        <v>230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234</v>
      </c>
      <c r="D36" s="36" t="s">
        <v>74</v>
      </c>
      <c r="E36" s="38" t="s">
        <v>235</v>
      </c>
      <c r="F36" s="39" t="s">
        <v>105</v>
      </c>
      <c r="G36" s="40">
        <v>1.3500000000000001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45" t="s">
        <v>74</v>
      </c>
      <c r="F37" s="44"/>
      <c r="G37" s="44"/>
      <c r="H37" s="44"/>
      <c r="I37" s="44"/>
      <c r="J37" s="46"/>
    </row>
    <row r="38" ht="30">
      <c r="A38" s="36" t="s">
        <v>78</v>
      </c>
      <c r="B38" s="43"/>
      <c r="C38" s="44"/>
      <c r="D38" s="44"/>
      <c r="E38" s="47" t="s">
        <v>340</v>
      </c>
      <c r="F38" s="44"/>
      <c r="G38" s="44"/>
      <c r="H38" s="44"/>
      <c r="I38" s="44"/>
      <c r="J38" s="46"/>
    </row>
    <row r="39" ht="60">
      <c r="A39" s="36" t="s">
        <v>80</v>
      </c>
      <c r="B39" s="43"/>
      <c r="C39" s="44"/>
      <c r="D39" s="44"/>
      <c r="E39" s="38" t="s">
        <v>237</v>
      </c>
      <c r="F39" s="44"/>
      <c r="G39" s="44"/>
      <c r="H39" s="44"/>
      <c r="I39" s="44"/>
      <c r="J39" s="46"/>
    </row>
    <row r="40">
      <c r="A40" s="36" t="s">
        <v>72</v>
      </c>
      <c r="B40" s="36">
        <v>8</v>
      </c>
      <c r="C40" s="37" t="s">
        <v>211</v>
      </c>
      <c r="D40" s="36" t="s">
        <v>74</v>
      </c>
      <c r="E40" s="38" t="s">
        <v>212</v>
      </c>
      <c r="F40" s="39" t="s">
        <v>105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77</v>
      </c>
      <c r="B41" s="43"/>
      <c r="C41" s="44"/>
      <c r="D41" s="44"/>
      <c r="E41" s="38" t="s">
        <v>238</v>
      </c>
      <c r="F41" s="44"/>
      <c r="G41" s="44"/>
      <c r="H41" s="44"/>
      <c r="I41" s="44"/>
      <c r="J41" s="46"/>
    </row>
    <row r="42" ht="90">
      <c r="A42" s="36" t="s">
        <v>78</v>
      </c>
      <c r="B42" s="43"/>
      <c r="C42" s="44"/>
      <c r="D42" s="44"/>
      <c r="E42" s="47" t="s">
        <v>239</v>
      </c>
      <c r="F42" s="44"/>
      <c r="G42" s="44"/>
      <c r="H42" s="44"/>
      <c r="I42" s="44"/>
      <c r="J42" s="46"/>
    </row>
    <row r="43" ht="150">
      <c r="A43" s="36" t="s">
        <v>80</v>
      </c>
      <c r="B43" s="43"/>
      <c r="C43" s="44"/>
      <c r="D43" s="44"/>
      <c r="E43" s="38" t="s">
        <v>215</v>
      </c>
      <c r="F43" s="44"/>
      <c r="G43" s="44"/>
      <c r="H43" s="44"/>
      <c r="I43" s="44"/>
      <c r="J43" s="46"/>
    </row>
    <row r="44">
      <c r="A44" s="30" t="s">
        <v>69</v>
      </c>
      <c r="B44" s="31"/>
      <c r="C44" s="32" t="s">
        <v>131</v>
      </c>
      <c r="D44" s="33"/>
      <c r="E44" s="30" t="s">
        <v>132</v>
      </c>
      <c r="F44" s="33"/>
      <c r="G44" s="33"/>
      <c r="H44" s="33"/>
      <c r="I44" s="34">
        <f>SUMIFS(I45:I52,A45:A52,"P")</f>
        <v>0</v>
      </c>
      <c r="J44" s="35"/>
    </row>
    <row r="45">
      <c r="A45" s="36" t="s">
        <v>72</v>
      </c>
      <c r="B45" s="36">
        <v>9</v>
      </c>
      <c r="C45" s="37" t="s">
        <v>143</v>
      </c>
      <c r="D45" s="36" t="s">
        <v>74</v>
      </c>
      <c r="E45" s="38" t="s">
        <v>144</v>
      </c>
      <c r="F45" s="39" t="s">
        <v>120</v>
      </c>
      <c r="G45" s="40">
        <v>10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77</v>
      </c>
      <c r="B46" s="43"/>
      <c r="C46" s="44"/>
      <c r="D46" s="44"/>
      <c r="E46" s="45" t="s">
        <v>74</v>
      </c>
      <c r="F46" s="44"/>
      <c r="G46" s="44"/>
      <c r="H46" s="44"/>
      <c r="I46" s="44"/>
      <c r="J46" s="46"/>
    </row>
    <row r="47">
      <c r="A47" s="36" t="s">
        <v>78</v>
      </c>
      <c r="B47" s="43"/>
      <c r="C47" s="44"/>
      <c r="D47" s="44"/>
      <c r="E47" s="47" t="s">
        <v>289</v>
      </c>
      <c r="F47" s="44"/>
      <c r="G47" s="44"/>
      <c r="H47" s="44"/>
      <c r="I47" s="44"/>
      <c r="J47" s="46"/>
    </row>
    <row r="48" ht="75">
      <c r="A48" s="36" t="s">
        <v>80</v>
      </c>
      <c r="B48" s="43"/>
      <c r="C48" s="44"/>
      <c r="D48" s="44"/>
      <c r="E48" s="38" t="s">
        <v>146</v>
      </c>
      <c r="F48" s="44"/>
      <c r="G48" s="44"/>
      <c r="H48" s="44"/>
      <c r="I48" s="44"/>
      <c r="J48" s="46"/>
    </row>
    <row r="49">
      <c r="A49" s="36" t="s">
        <v>72</v>
      </c>
      <c r="B49" s="36">
        <v>10</v>
      </c>
      <c r="C49" s="37" t="s">
        <v>290</v>
      </c>
      <c r="D49" s="36" t="s">
        <v>74</v>
      </c>
      <c r="E49" s="38" t="s">
        <v>291</v>
      </c>
      <c r="F49" s="39" t="s">
        <v>120</v>
      </c>
      <c r="G49" s="40">
        <v>10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77</v>
      </c>
      <c r="B50" s="43"/>
      <c r="C50" s="44"/>
      <c r="D50" s="44"/>
      <c r="E50" s="38" t="s">
        <v>292</v>
      </c>
      <c r="F50" s="44"/>
      <c r="G50" s="44"/>
      <c r="H50" s="44"/>
      <c r="I50" s="44"/>
      <c r="J50" s="46"/>
    </row>
    <row r="51">
      <c r="A51" s="36" t="s">
        <v>78</v>
      </c>
      <c r="B51" s="43"/>
      <c r="C51" s="44"/>
      <c r="D51" s="44"/>
      <c r="E51" s="47" t="s">
        <v>289</v>
      </c>
      <c r="F51" s="44"/>
      <c r="G51" s="44"/>
      <c r="H51" s="44"/>
      <c r="I51" s="44"/>
      <c r="J51" s="46"/>
    </row>
    <row r="52" ht="165">
      <c r="A52" s="36" t="s">
        <v>80</v>
      </c>
      <c r="B52" s="43"/>
      <c r="C52" s="44"/>
      <c r="D52" s="44"/>
      <c r="E52" s="38" t="s">
        <v>154</v>
      </c>
      <c r="F52" s="44"/>
      <c r="G52" s="44"/>
      <c r="H52" s="44"/>
      <c r="I52" s="44"/>
      <c r="J52" s="46"/>
    </row>
    <row r="53">
      <c r="A53" s="30" t="s">
        <v>69</v>
      </c>
      <c r="B53" s="31"/>
      <c r="C53" s="32" t="s">
        <v>240</v>
      </c>
      <c r="D53" s="33"/>
      <c r="E53" s="30" t="s">
        <v>241</v>
      </c>
      <c r="F53" s="33"/>
      <c r="G53" s="33"/>
      <c r="H53" s="33"/>
      <c r="I53" s="34">
        <f>SUMIFS(I54:I57,A54:A57,"P")</f>
        <v>0</v>
      </c>
      <c r="J53" s="35"/>
    </row>
    <row r="54">
      <c r="A54" s="36" t="s">
        <v>72</v>
      </c>
      <c r="B54" s="36">
        <v>11</v>
      </c>
      <c r="C54" s="37" t="s">
        <v>242</v>
      </c>
      <c r="D54" s="36" t="s">
        <v>74</v>
      </c>
      <c r="E54" s="38" t="s">
        <v>243</v>
      </c>
      <c r="F54" s="39" t="s">
        <v>105</v>
      </c>
      <c r="G54" s="40">
        <v>5.4000000000000004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341</v>
      </c>
      <c r="F56" s="44"/>
      <c r="G56" s="44"/>
      <c r="H56" s="44"/>
      <c r="I56" s="44"/>
      <c r="J56" s="46"/>
    </row>
    <row r="57" ht="409.5">
      <c r="A57" s="36" t="s">
        <v>80</v>
      </c>
      <c r="B57" s="43"/>
      <c r="C57" s="44"/>
      <c r="D57" s="44"/>
      <c r="E57" s="38" t="s">
        <v>230</v>
      </c>
      <c r="F57" s="44"/>
      <c r="G57" s="44"/>
      <c r="H57" s="44"/>
      <c r="I57" s="44"/>
      <c r="J57" s="46"/>
    </row>
    <row r="58">
      <c r="A58" s="30" t="s">
        <v>69</v>
      </c>
      <c r="B58" s="31"/>
      <c r="C58" s="32" t="s">
        <v>159</v>
      </c>
      <c r="D58" s="33"/>
      <c r="E58" s="30" t="s">
        <v>160</v>
      </c>
      <c r="F58" s="33"/>
      <c r="G58" s="33"/>
      <c r="H58" s="33"/>
      <c r="I58" s="34">
        <f>SUMIFS(I59:I66,A59:A66,"P")</f>
        <v>0</v>
      </c>
      <c r="J58" s="35"/>
    </row>
    <row r="59">
      <c r="A59" s="36" t="s">
        <v>72</v>
      </c>
      <c r="B59" s="36">
        <v>12</v>
      </c>
      <c r="C59" s="37" t="s">
        <v>342</v>
      </c>
      <c r="D59" s="36" t="s">
        <v>74</v>
      </c>
      <c r="E59" s="38" t="s">
        <v>343</v>
      </c>
      <c r="F59" s="39" t="s">
        <v>94</v>
      </c>
      <c r="G59" s="40">
        <v>2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77</v>
      </c>
      <c r="B60" s="43"/>
      <c r="C60" s="44"/>
      <c r="D60" s="44"/>
      <c r="E60" s="45" t="s">
        <v>74</v>
      </c>
      <c r="F60" s="44"/>
      <c r="G60" s="44"/>
      <c r="H60" s="44"/>
      <c r="I60" s="44"/>
      <c r="J60" s="46"/>
    </row>
    <row r="61">
      <c r="A61" s="36" t="s">
        <v>78</v>
      </c>
      <c r="B61" s="43"/>
      <c r="C61" s="44"/>
      <c r="D61" s="44"/>
      <c r="E61" s="47" t="s">
        <v>247</v>
      </c>
      <c r="F61" s="44"/>
      <c r="G61" s="44"/>
      <c r="H61" s="44"/>
      <c r="I61" s="44"/>
      <c r="J61" s="46"/>
    </row>
    <row r="62" ht="409.5">
      <c r="A62" s="36" t="s">
        <v>80</v>
      </c>
      <c r="B62" s="43"/>
      <c r="C62" s="44"/>
      <c r="D62" s="44"/>
      <c r="E62" s="38" t="s">
        <v>248</v>
      </c>
      <c r="F62" s="44"/>
      <c r="G62" s="44"/>
      <c r="H62" s="44"/>
      <c r="I62" s="44"/>
      <c r="J62" s="46"/>
    </row>
    <row r="63">
      <c r="A63" s="36" t="s">
        <v>72</v>
      </c>
      <c r="B63" s="36">
        <v>13</v>
      </c>
      <c r="C63" s="37" t="s">
        <v>294</v>
      </c>
      <c r="D63" s="36" t="s">
        <v>74</v>
      </c>
      <c r="E63" s="38" t="s">
        <v>295</v>
      </c>
      <c r="F63" s="39" t="s">
        <v>125</v>
      </c>
      <c r="G63" s="40">
        <v>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77</v>
      </c>
      <c r="B64" s="43"/>
      <c r="C64" s="44"/>
      <c r="D64" s="44"/>
      <c r="E64" s="45" t="s">
        <v>74</v>
      </c>
      <c r="F64" s="44"/>
      <c r="G64" s="44"/>
      <c r="H64" s="44"/>
      <c r="I64" s="44"/>
      <c r="J64" s="46"/>
    </row>
    <row r="65">
      <c r="A65" s="36" t="s">
        <v>78</v>
      </c>
      <c r="B65" s="43"/>
      <c r="C65" s="44"/>
      <c r="D65" s="44"/>
      <c r="E65" s="47" t="s">
        <v>296</v>
      </c>
      <c r="F65" s="44"/>
      <c r="G65" s="44"/>
      <c r="H65" s="44"/>
      <c r="I65" s="44"/>
      <c r="J65" s="46"/>
    </row>
    <row r="66" ht="75">
      <c r="A66" s="36" t="s">
        <v>80</v>
      </c>
      <c r="B66" s="48"/>
      <c r="C66" s="49"/>
      <c r="D66" s="49"/>
      <c r="E66" s="38" t="s">
        <v>251</v>
      </c>
      <c r="F66" s="49"/>
      <c r="G66" s="49"/>
      <c r="H66" s="49"/>
      <c r="I66" s="49"/>
      <c r="J66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37</v>
      </c>
      <c r="I3" s="24">
        <f>SUMIFS(I9:I66,A9:A66,"SD")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37</v>
      </c>
      <c r="D5" s="21"/>
      <c r="E5" s="22" t="s">
        <v>38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103</v>
      </c>
      <c r="D10" s="36"/>
      <c r="E10" s="38" t="s">
        <v>104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279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SUMIFS(I15:I26,A15:A26,"P")</f>
        <v>0</v>
      </c>
      <c r="J14" s="35"/>
    </row>
    <row r="15" ht="30">
      <c r="A15" s="36" t="s">
        <v>72</v>
      </c>
      <c r="B15" s="36">
        <v>2</v>
      </c>
      <c r="C15" s="37" t="s">
        <v>281</v>
      </c>
      <c r="D15" s="36" t="s">
        <v>74</v>
      </c>
      <c r="E15" s="38" t="s">
        <v>282</v>
      </c>
      <c r="F15" s="39" t="s">
        <v>105</v>
      </c>
      <c r="G15" s="40">
        <v>2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30">
      <c r="A17" s="36" t="s">
        <v>78</v>
      </c>
      <c r="B17" s="43"/>
      <c r="C17" s="44"/>
      <c r="D17" s="44"/>
      <c r="E17" s="47" t="s">
        <v>283</v>
      </c>
      <c r="F17" s="44"/>
      <c r="G17" s="44"/>
      <c r="H17" s="44"/>
      <c r="I17" s="44"/>
      <c r="J17" s="46"/>
    </row>
    <row r="18" ht="90">
      <c r="A18" s="36" t="s">
        <v>80</v>
      </c>
      <c r="B18" s="43"/>
      <c r="C18" s="44"/>
      <c r="D18" s="44"/>
      <c r="E18" s="38" t="s">
        <v>117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219</v>
      </c>
      <c r="D19" s="36" t="s">
        <v>74</v>
      </c>
      <c r="E19" s="38" t="s">
        <v>220</v>
      </c>
      <c r="F19" s="39" t="s">
        <v>105</v>
      </c>
      <c r="G19" s="40">
        <v>24.75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75">
      <c r="A21" s="36" t="s">
        <v>78</v>
      </c>
      <c r="B21" s="43"/>
      <c r="C21" s="44"/>
      <c r="D21" s="44"/>
      <c r="E21" s="47" t="s">
        <v>344</v>
      </c>
      <c r="F21" s="44"/>
      <c r="G21" s="44"/>
      <c r="H21" s="44"/>
      <c r="I21" s="44"/>
      <c r="J21" s="46"/>
    </row>
    <row r="22" ht="409.5">
      <c r="A22" s="36" t="s">
        <v>80</v>
      </c>
      <c r="B22" s="43"/>
      <c r="C22" s="44"/>
      <c r="D22" s="44"/>
      <c r="E22" s="38" t="s">
        <v>222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223</v>
      </c>
      <c r="D23" s="36"/>
      <c r="E23" s="38" t="s">
        <v>224</v>
      </c>
      <c r="F23" s="39" t="s">
        <v>105</v>
      </c>
      <c r="G23" s="40">
        <v>6.75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>
      <c r="A25" s="36" t="s">
        <v>78</v>
      </c>
      <c r="B25" s="43"/>
      <c r="C25" s="44"/>
      <c r="D25" s="44"/>
      <c r="E25" s="47" t="s">
        <v>338</v>
      </c>
      <c r="F25" s="44"/>
      <c r="G25" s="44"/>
      <c r="H25" s="44"/>
      <c r="I25" s="44"/>
      <c r="J25" s="46"/>
    </row>
    <row r="26" ht="300">
      <c r="A26" s="36" t="s">
        <v>80</v>
      </c>
      <c r="B26" s="43"/>
      <c r="C26" s="44"/>
      <c r="D26" s="44"/>
      <c r="E26" s="38" t="s">
        <v>226</v>
      </c>
      <c r="F26" s="44"/>
      <c r="G26" s="44"/>
      <c r="H26" s="44"/>
      <c r="I26" s="44"/>
      <c r="J26" s="46"/>
    </row>
    <row r="27">
      <c r="A27" s="30" t="s">
        <v>69</v>
      </c>
      <c r="B27" s="31"/>
      <c r="C27" s="32" t="s">
        <v>209</v>
      </c>
      <c r="D27" s="33"/>
      <c r="E27" s="30" t="s">
        <v>210</v>
      </c>
      <c r="F27" s="33"/>
      <c r="G27" s="33"/>
      <c r="H27" s="33"/>
      <c r="I27" s="34">
        <f>SUMIFS(I28:I43,A28:A43,"P")</f>
        <v>0</v>
      </c>
      <c r="J27" s="35"/>
    </row>
    <row r="28">
      <c r="A28" s="36" t="s">
        <v>72</v>
      </c>
      <c r="B28" s="36">
        <v>5</v>
      </c>
      <c r="C28" s="37" t="s">
        <v>227</v>
      </c>
      <c r="D28" s="36" t="s">
        <v>74</v>
      </c>
      <c r="E28" s="38" t="s">
        <v>228</v>
      </c>
      <c r="F28" s="39" t="s">
        <v>105</v>
      </c>
      <c r="G28" s="40">
        <v>4.0499999999999998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>
      <c r="A30" s="36" t="s">
        <v>78</v>
      </c>
      <c r="B30" s="43"/>
      <c r="C30" s="44"/>
      <c r="D30" s="44"/>
      <c r="E30" s="47" t="s">
        <v>339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231</v>
      </c>
      <c r="D32" s="36" t="s">
        <v>74</v>
      </c>
      <c r="E32" s="38" t="s">
        <v>232</v>
      </c>
      <c r="F32" s="39" t="s">
        <v>105</v>
      </c>
      <c r="G32" s="40">
        <v>1.53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345</v>
      </c>
      <c r="F34" s="44"/>
      <c r="G34" s="44"/>
      <c r="H34" s="44"/>
      <c r="I34" s="44"/>
      <c r="J34" s="46"/>
    </row>
    <row r="35" ht="409.5">
      <c r="A35" s="36" t="s">
        <v>80</v>
      </c>
      <c r="B35" s="43"/>
      <c r="C35" s="44"/>
      <c r="D35" s="44"/>
      <c r="E35" s="38" t="s">
        <v>230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234</v>
      </c>
      <c r="D36" s="36" t="s">
        <v>74</v>
      </c>
      <c r="E36" s="38" t="s">
        <v>235</v>
      </c>
      <c r="F36" s="39" t="s">
        <v>105</v>
      </c>
      <c r="G36" s="40">
        <v>1.3500000000000001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45" t="s">
        <v>74</v>
      </c>
      <c r="F37" s="44"/>
      <c r="G37" s="44"/>
      <c r="H37" s="44"/>
      <c r="I37" s="44"/>
      <c r="J37" s="46"/>
    </row>
    <row r="38" ht="30">
      <c r="A38" s="36" t="s">
        <v>78</v>
      </c>
      <c r="B38" s="43"/>
      <c r="C38" s="44"/>
      <c r="D38" s="44"/>
      <c r="E38" s="47" t="s">
        <v>340</v>
      </c>
      <c r="F38" s="44"/>
      <c r="G38" s="44"/>
      <c r="H38" s="44"/>
      <c r="I38" s="44"/>
      <c r="J38" s="46"/>
    </row>
    <row r="39" ht="60">
      <c r="A39" s="36" t="s">
        <v>80</v>
      </c>
      <c r="B39" s="43"/>
      <c r="C39" s="44"/>
      <c r="D39" s="44"/>
      <c r="E39" s="38" t="s">
        <v>237</v>
      </c>
      <c r="F39" s="44"/>
      <c r="G39" s="44"/>
      <c r="H39" s="44"/>
      <c r="I39" s="44"/>
      <c r="J39" s="46"/>
    </row>
    <row r="40">
      <c r="A40" s="36" t="s">
        <v>72</v>
      </c>
      <c r="B40" s="36">
        <v>8</v>
      </c>
      <c r="C40" s="37" t="s">
        <v>211</v>
      </c>
      <c r="D40" s="36" t="s">
        <v>74</v>
      </c>
      <c r="E40" s="38" t="s">
        <v>212</v>
      </c>
      <c r="F40" s="39" t="s">
        <v>105</v>
      </c>
      <c r="G40" s="40">
        <v>2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77</v>
      </c>
      <c r="B41" s="43"/>
      <c r="C41" s="44"/>
      <c r="D41" s="44"/>
      <c r="E41" s="38" t="s">
        <v>238</v>
      </c>
      <c r="F41" s="44"/>
      <c r="G41" s="44"/>
      <c r="H41" s="44"/>
      <c r="I41" s="44"/>
      <c r="J41" s="46"/>
    </row>
    <row r="42" ht="90">
      <c r="A42" s="36" t="s">
        <v>78</v>
      </c>
      <c r="B42" s="43"/>
      <c r="C42" s="44"/>
      <c r="D42" s="44"/>
      <c r="E42" s="47" t="s">
        <v>239</v>
      </c>
      <c r="F42" s="44"/>
      <c r="G42" s="44"/>
      <c r="H42" s="44"/>
      <c r="I42" s="44"/>
      <c r="J42" s="46"/>
    </row>
    <row r="43" ht="150">
      <c r="A43" s="36" t="s">
        <v>80</v>
      </c>
      <c r="B43" s="43"/>
      <c r="C43" s="44"/>
      <c r="D43" s="44"/>
      <c r="E43" s="38" t="s">
        <v>215</v>
      </c>
      <c r="F43" s="44"/>
      <c r="G43" s="44"/>
      <c r="H43" s="44"/>
      <c r="I43" s="44"/>
      <c r="J43" s="46"/>
    </row>
    <row r="44">
      <c r="A44" s="30" t="s">
        <v>69</v>
      </c>
      <c r="B44" s="31"/>
      <c r="C44" s="32" t="s">
        <v>131</v>
      </c>
      <c r="D44" s="33"/>
      <c r="E44" s="30" t="s">
        <v>132</v>
      </c>
      <c r="F44" s="33"/>
      <c r="G44" s="33"/>
      <c r="H44" s="33"/>
      <c r="I44" s="34">
        <f>SUMIFS(I45:I52,A45:A52,"P")</f>
        <v>0</v>
      </c>
      <c r="J44" s="35"/>
    </row>
    <row r="45">
      <c r="A45" s="36" t="s">
        <v>72</v>
      </c>
      <c r="B45" s="36">
        <v>9</v>
      </c>
      <c r="C45" s="37" t="s">
        <v>143</v>
      </c>
      <c r="D45" s="36" t="s">
        <v>74</v>
      </c>
      <c r="E45" s="38" t="s">
        <v>144</v>
      </c>
      <c r="F45" s="39" t="s">
        <v>120</v>
      </c>
      <c r="G45" s="40">
        <v>10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77</v>
      </c>
      <c r="B46" s="43"/>
      <c r="C46" s="44"/>
      <c r="D46" s="44"/>
      <c r="E46" s="45" t="s">
        <v>74</v>
      </c>
      <c r="F46" s="44"/>
      <c r="G46" s="44"/>
      <c r="H46" s="44"/>
      <c r="I46" s="44"/>
      <c r="J46" s="46"/>
    </row>
    <row r="47">
      <c r="A47" s="36" t="s">
        <v>78</v>
      </c>
      <c r="B47" s="43"/>
      <c r="C47" s="44"/>
      <c r="D47" s="44"/>
      <c r="E47" s="47" t="s">
        <v>289</v>
      </c>
      <c r="F47" s="44"/>
      <c r="G47" s="44"/>
      <c r="H47" s="44"/>
      <c r="I47" s="44"/>
      <c r="J47" s="46"/>
    </row>
    <row r="48" ht="75">
      <c r="A48" s="36" t="s">
        <v>80</v>
      </c>
      <c r="B48" s="43"/>
      <c r="C48" s="44"/>
      <c r="D48" s="44"/>
      <c r="E48" s="38" t="s">
        <v>146</v>
      </c>
      <c r="F48" s="44"/>
      <c r="G48" s="44"/>
      <c r="H48" s="44"/>
      <c r="I48" s="44"/>
      <c r="J48" s="46"/>
    </row>
    <row r="49">
      <c r="A49" s="36" t="s">
        <v>72</v>
      </c>
      <c r="B49" s="36">
        <v>10</v>
      </c>
      <c r="C49" s="37" t="s">
        <v>290</v>
      </c>
      <c r="D49" s="36" t="s">
        <v>74</v>
      </c>
      <c r="E49" s="38" t="s">
        <v>291</v>
      </c>
      <c r="F49" s="39" t="s">
        <v>120</v>
      </c>
      <c r="G49" s="40">
        <v>10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77</v>
      </c>
      <c r="B50" s="43"/>
      <c r="C50" s="44"/>
      <c r="D50" s="44"/>
      <c r="E50" s="38" t="s">
        <v>292</v>
      </c>
      <c r="F50" s="44"/>
      <c r="G50" s="44"/>
      <c r="H50" s="44"/>
      <c r="I50" s="44"/>
      <c r="J50" s="46"/>
    </row>
    <row r="51">
      <c r="A51" s="36" t="s">
        <v>78</v>
      </c>
      <c r="B51" s="43"/>
      <c r="C51" s="44"/>
      <c r="D51" s="44"/>
      <c r="E51" s="47" t="s">
        <v>289</v>
      </c>
      <c r="F51" s="44"/>
      <c r="G51" s="44"/>
      <c r="H51" s="44"/>
      <c r="I51" s="44"/>
      <c r="J51" s="46"/>
    </row>
    <row r="52" ht="165">
      <c r="A52" s="36" t="s">
        <v>80</v>
      </c>
      <c r="B52" s="43"/>
      <c r="C52" s="44"/>
      <c r="D52" s="44"/>
      <c r="E52" s="38" t="s">
        <v>154</v>
      </c>
      <c r="F52" s="44"/>
      <c r="G52" s="44"/>
      <c r="H52" s="44"/>
      <c r="I52" s="44"/>
      <c r="J52" s="46"/>
    </row>
    <row r="53">
      <c r="A53" s="30" t="s">
        <v>69</v>
      </c>
      <c r="B53" s="31"/>
      <c r="C53" s="32" t="s">
        <v>240</v>
      </c>
      <c r="D53" s="33"/>
      <c r="E53" s="30" t="s">
        <v>241</v>
      </c>
      <c r="F53" s="33"/>
      <c r="G53" s="33"/>
      <c r="H53" s="33"/>
      <c r="I53" s="34">
        <f>SUMIFS(I54:I57,A54:A57,"P")</f>
        <v>0</v>
      </c>
      <c r="J53" s="35"/>
    </row>
    <row r="54">
      <c r="A54" s="36" t="s">
        <v>72</v>
      </c>
      <c r="B54" s="36">
        <v>11</v>
      </c>
      <c r="C54" s="37" t="s">
        <v>242</v>
      </c>
      <c r="D54" s="36" t="s">
        <v>74</v>
      </c>
      <c r="E54" s="38" t="s">
        <v>243</v>
      </c>
      <c r="F54" s="39" t="s">
        <v>105</v>
      </c>
      <c r="G54" s="40">
        <v>5.4000000000000004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341</v>
      </c>
      <c r="F56" s="44"/>
      <c r="G56" s="44"/>
      <c r="H56" s="44"/>
      <c r="I56" s="44"/>
      <c r="J56" s="46"/>
    </row>
    <row r="57" ht="409.5">
      <c r="A57" s="36" t="s">
        <v>80</v>
      </c>
      <c r="B57" s="43"/>
      <c r="C57" s="44"/>
      <c r="D57" s="44"/>
      <c r="E57" s="38" t="s">
        <v>230</v>
      </c>
      <c r="F57" s="44"/>
      <c r="G57" s="44"/>
      <c r="H57" s="44"/>
      <c r="I57" s="44"/>
      <c r="J57" s="46"/>
    </row>
    <row r="58">
      <c r="A58" s="30" t="s">
        <v>69</v>
      </c>
      <c r="B58" s="31"/>
      <c r="C58" s="32" t="s">
        <v>159</v>
      </c>
      <c r="D58" s="33"/>
      <c r="E58" s="30" t="s">
        <v>160</v>
      </c>
      <c r="F58" s="33"/>
      <c r="G58" s="33"/>
      <c r="H58" s="33"/>
      <c r="I58" s="34">
        <f>SUMIFS(I59:I66,A59:A66,"P")</f>
        <v>0</v>
      </c>
      <c r="J58" s="35"/>
    </row>
    <row r="59">
      <c r="A59" s="36" t="s">
        <v>72</v>
      </c>
      <c r="B59" s="36">
        <v>12</v>
      </c>
      <c r="C59" s="37" t="s">
        <v>342</v>
      </c>
      <c r="D59" s="36" t="s">
        <v>74</v>
      </c>
      <c r="E59" s="38" t="s">
        <v>343</v>
      </c>
      <c r="F59" s="39" t="s">
        <v>94</v>
      </c>
      <c r="G59" s="40">
        <v>2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77</v>
      </c>
      <c r="B60" s="43"/>
      <c r="C60" s="44"/>
      <c r="D60" s="44"/>
      <c r="E60" s="45" t="s">
        <v>74</v>
      </c>
      <c r="F60" s="44"/>
      <c r="G60" s="44"/>
      <c r="H60" s="44"/>
      <c r="I60" s="44"/>
      <c r="J60" s="46"/>
    </row>
    <row r="61">
      <c r="A61" s="36" t="s">
        <v>78</v>
      </c>
      <c r="B61" s="43"/>
      <c r="C61" s="44"/>
      <c r="D61" s="44"/>
      <c r="E61" s="47" t="s">
        <v>247</v>
      </c>
      <c r="F61" s="44"/>
      <c r="G61" s="44"/>
      <c r="H61" s="44"/>
      <c r="I61" s="44"/>
      <c r="J61" s="46"/>
    </row>
    <row r="62" ht="409.5">
      <c r="A62" s="36" t="s">
        <v>80</v>
      </c>
      <c r="B62" s="43"/>
      <c r="C62" s="44"/>
      <c r="D62" s="44"/>
      <c r="E62" s="38" t="s">
        <v>248</v>
      </c>
      <c r="F62" s="44"/>
      <c r="G62" s="44"/>
      <c r="H62" s="44"/>
      <c r="I62" s="44"/>
      <c r="J62" s="46"/>
    </row>
    <row r="63">
      <c r="A63" s="36" t="s">
        <v>72</v>
      </c>
      <c r="B63" s="36">
        <v>13</v>
      </c>
      <c r="C63" s="37" t="s">
        <v>294</v>
      </c>
      <c r="D63" s="36" t="s">
        <v>74</v>
      </c>
      <c r="E63" s="38" t="s">
        <v>295</v>
      </c>
      <c r="F63" s="39" t="s">
        <v>125</v>
      </c>
      <c r="G63" s="40">
        <v>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77</v>
      </c>
      <c r="B64" s="43"/>
      <c r="C64" s="44"/>
      <c r="D64" s="44"/>
      <c r="E64" s="45" t="s">
        <v>74</v>
      </c>
      <c r="F64" s="44"/>
      <c r="G64" s="44"/>
      <c r="H64" s="44"/>
      <c r="I64" s="44"/>
      <c r="J64" s="46"/>
    </row>
    <row r="65">
      <c r="A65" s="36" t="s">
        <v>78</v>
      </c>
      <c r="B65" s="43"/>
      <c r="C65" s="44"/>
      <c r="D65" s="44"/>
      <c r="E65" s="47" t="s">
        <v>296</v>
      </c>
      <c r="F65" s="44"/>
      <c r="G65" s="44"/>
      <c r="H65" s="44"/>
      <c r="I65" s="44"/>
      <c r="J65" s="46"/>
    </row>
    <row r="66" ht="75">
      <c r="A66" s="36" t="s">
        <v>80</v>
      </c>
      <c r="B66" s="48"/>
      <c r="C66" s="49"/>
      <c r="D66" s="49"/>
      <c r="E66" s="38" t="s">
        <v>251</v>
      </c>
      <c r="F66" s="49"/>
      <c r="G66" s="49"/>
      <c r="H66" s="49"/>
      <c r="I66" s="49"/>
      <c r="J66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39</v>
      </c>
      <c r="I3" s="24">
        <f>SUMIFS(I9:I31,A9:A31,"SD")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39</v>
      </c>
      <c r="D5" s="21"/>
      <c r="E5" s="22" t="s">
        <v>40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111</v>
      </c>
      <c r="D9" s="33"/>
      <c r="E9" s="30" t="s">
        <v>112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223</v>
      </c>
      <c r="D10" s="36"/>
      <c r="E10" s="38" t="s">
        <v>224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>
      <c r="A12" s="36" t="s">
        <v>78</v>
      </c>
      <c r="B12" s="43"/>
      <c r="C12" s="44"/>
      <c r="D12" s="44"/>
      <c r="E12" s="47" t="s">
        <v>346</v>
      </c>
      <c r="F12" s="44"/>
      <c r="G12" s="44"/>
      <c r="H12" s="44"/>
      <c r="I12" s="44"/>
      <c r="J12" s="46"/>
    </row>
    <row r="13" ht="300">
      <c r="A13" s="36" t="s">
        <v>80</v>
      </c>
      <c r="B13" s="43"/>
      <c r="C13" s="44"/>
      <c r="D13" s="44"/>
      <c r="E13" s="38" t="s">
        <v>226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209</v>
      </c>
      <c r="D14" s="33"/>
      <c r="E14" s="30" t="s">
        <v>210</v>
      </c>
      <c r="F14" s="33"/>
      <c r="G14" s="33"/>
      <c r="H14" s="33"/>
      <c r="I14" s="34">
        <f>SUMIFS(I15:I26,A15:A26,"P")</f>
        <v>0</v>
      </c>
      <c r="J14" s="35"/>
    </row>
    <row r="15">
      <c r="A15" s="36" t="s">
        <v>72</v>
      </c>
      <c r="B15" s="36">
        <v>2</v>
      </c>
      <c r="C15" s="37" t="s">
        <v>231</v>
      </c>
      <c r="D15" s="36" t="s">
        <v>74</v>
      </c>
      <c r="E15" s="38" t="s">
        <v>232</v>
      </c>
      <c r="F15" s="39" t="s">
        <v>105</v>
      </c>
      <c r="G15" s="40">
        <v>1.224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30">
      <c r="A17" s="36" t="s">
        <v>78</v>
      </c>
      <c r="B17" s="43"/>
      <c r="C17" s="44"/>
      <c r="D17" s="44"/>
      <c r="E17" s="47" t="s">
        <v>233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230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234</v>
      </c>
      <c r="D19" s="36" t="s">
        <v>74</v>
      </c>
      <c r="E19" s="38" t="s">
        <v>235</v>
      </c>
      <c r="F19" s="39" t="s">
        <v>105</v>
      </c>
      <c r="G19" s="40">
        <v>0.23999999999999999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30">
      <c r="A21" s="36" t="s">
        <v>78</v>
      </c>
      <c r="B21" s="43"/>
      <c r="C21" s="44"/>
      <c r="D21" s="44"/>
      <c r="E21" s="47" t="s">
        <v>236</v>
      </c>
      <c r="F21" s="44"/>
      <c r="G21" s="44"/>
      <c r="H21" s="44"/>
      <c r="I21" s="44"/>
      <c r="J21" s="46"/>
    </row>
    <row r="22" ht="60">
      <c r="A22" s="36" t="s">
        <v>80</v>
      </c>
      <c r="B22" s="43"/>
      <c r="C22" s="44"/>
      <c r="D22" s="44"/>
      <c r="E22" s="38" t="s">
        <v>237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211</v>
      </c>
      <c r="D23" s="36" t="s">
        <v>74</v>
      </c>
      <c r="E23" s="38" t="s">
        <v>212</v>
      </c>
      <c r="F23" s="39" t="s">
        <v>105</v>
      </c>
      <c r="G23" s="40">
        <v>0.80000000000000004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38" t="s">
        <v>238</v>
      </c>
      <c r="F24" s="44"/>
      <c r="G24" s="44"/>
      <c r="H24" s="44"/>
      <c r="I24" s="44"/>
      <c r="J24" s="46"/>
    </row>
    <row r="25" ht="30">
      <c r="A25" s="36" t="s">
        <v>78</v>
      </c>
      <c r="B25" s="43"/>
      <c r="C25" s="44"/>
      <c r="D25" s="44"/>
      <c r="E25" s="47" t="s">
        <v>347</v>
      </c>
      <c r="F25" s="44"/>
      <c r="G25" s="44"/>
      <c r="H25" s="44"/>
      <c r="I25" s="44"/>
      <c r="J25" s="46"/>
    </row>
    <row r="26" ht="150">
      <c r="A26" s="36" t="s">
        <v>80</v>
      </c>
      <c r="B26" s="43"/>
      <c r="C26" s="44"/>
      <c r="D26" s="44"/>
      <c r="E26" s="38" t="s">
        <v>215</v>
      </c>
      <c r="F26" s="44"/>
      <c r="G26" s="44"/>
      <c r="H26" s="44"/>
      <c r="I26" s="44"/>
      <c r="J26" s="46"/>
    </row>
    <row r="27">
      <c r="A27" s="30" t="s">
        <v>69</v>
      </c>
      <c r="B27" s="31"/>
      <c r="C27" s="32" t="s">
        <v>159</v>
      </c>
      <c r="D27" s="33"/>
      <c r="E27" s="30" t="s">
        <v>160</v>
      </c>
      <c r="F27" s="33"/>
      <c r="G27" s="33"/>
      <c r="H27" s="33"/>
      <c r="I27" s="34">
        <f>SUMIFS(I28:I31,A28:A31,"P")</f>
        <v>0</v>
      </c>
      <c r="J27" s="35"/>
    </row>
    <row r="28">
      <c r="A28" s="36" t="s">
        <v>72</v>
      </c>
      <c r="B28" s="36">
        <v>5</v>
      </c>
      <c r="C28" s="37" t="s">
        <v>249</v>
      </c>
      <c r="D28" s="36" t="s">
        <v>74</v>
      </c>
      <c r="E28" s="38" t="s">
        <v>250</v>
      </c>
      <c r="F28" s="39" t="s">
        <v>125</v>
      </c>
      <c r="G28" s="40">
        <v>2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>
      <c r="A30" s="36" t="s">
        <v>78</v>
      </c>
      <c r="B30" s="43"/>
      <c r="C30" s="44"/>
      <c r="D30" s="44"/>
      <c r="E30" s="47" t="s">
        <v>348</v>
      </c>
      <c r="F30" s="44"/>
      <c r="G30" s="44"/>
      <c r="H30" s="44"/>
      <c r="I30" s="44"/>
      <c r="J30" s="46"/>
    </row>
    <row r="31" ht="75">
      <c r="A31" s="36" t="s">
        <v>80</v>
      </c>
      <c r="B31" s="48"/>
      <c r="C31" s="49"/>
      <c r="D31" s="49"/>
      <c r="E31" s="38" t="s">
        <v>251</v>
      </c>
      <c r="F31" s="49"/>
      <c r="G31" s="49"/>
      <c r="H31" s="49"/>
      <c r="I31" s="49"/>
      <c r="J3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41</v>
      </c>
      <c r="I3" s="24">
        <f>SUMIFS(I9:I74,A9:A74,"SD")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41</v>
      </c>
      <c r="D5" s="21"/>
      <c r="E5" s="22" t="s">
        <v>42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72</v>
      </c>
      <c r="B10" s="36">
        <v>1</v>
      </c>
      <c r="C10" s="37" t="s">
        <v>103</v>
      </c>
      <c r="D10" s="36"/>
      <c r="E10" s="38" t="s">
        <v>104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279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6" t="s">
        <v>72</v>
      </c>
      <c r="B14" s="36">
        <v>2</v>
      </c>
      <c r="C14" s="37" t="s">
        <v>216</v>
      </c>
      <c r="D14" s="36"/>
      <c r="E14" s="38" t="s">
        <v>217</v>
      </c>
      <c r="F14" s="39" t="s">
        <v>105</v>
      </c>
      <c r="G14" s="40">
        <v>3.6499999999999999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77</v>
      </c>
      <c r="B15" s="43"/>
      <c r="C15" s="44"/>
      <c r="D15" s="44"/>
      <c r="E15" s="45" t="s">
        <v>74</v>
      </c>
      <c r="F15" s="44"/>
      <c r="G15" s="44"/>
      <c r="H15" s="44"/>
      <c r="I15" s="44"/>
      <c r="J15" s="46"/>
    </row>
    <row r="16" ht="75">
      <c r="A16" s="36" t="s">
        <v>78</v>
      </c>
      <c r="B16" s="43"/>
      <c r="C16" s="44"/>
      <c r="D16" s="44"/>
      <c r="E16" s="47" t="s">
        <v>280</v>
      </c>
      <c r="F16" s="44"/>
      <c r="G16" s="44"/>
      <c r="H16" s="44"/>
      <c r="I16" s="44"/>
      <c r="J16" s="46"/>
    </row>
    <row r="17" ht="30">
      <c r="A17" s="36" t="s">
        <v>80</v>
      </c>
      <c r="B17" s="43"/>
      <c r="C17" s="44"/>
      <c r="D17" s="44"/>
      <c r="E17" s="38" t="s">
        <v>107</v>
      </c>
      <c r="F17" s="44"/>
      <c r="G17" s="44"/>
      <c r="H17" s="44"/>
      <c r="I17" s="44"/>
      <c r="J17" s="46"/>
    </row>
    <row r="18">
      <c r="A18" s="30" t="s">
        <v>69</v>
      </c>
      <c r="B18" s="31"/>
      <c r="C18" s="32" t="s">
        <v>111</v>
      </c>
      <c r="D18" s="33"/>
      <c r="E18" s="30" t="s">
        <v>112</v>
      </c>
      <c r="F18" s="33"/>
      <c r="G18" s="33"/>
      <c r="H18" s="33"/>
      <c r="I18" s="34">
        <f>SUMIFS(I19:I30,A19:A30,"P")</f>
        <v>0</v>
      </c>
      <c r="J18" s="35"/>
    </row>
    <row r="19" ht="30">
      <c r="A19" s="36" t="s">
        <v>72</v>
      </c>
      <c r="B19" s="36">
        <v>3</v>
      </c>
      <c r="C19" s="37" t="s">
        <v>281</v>
      </c>
      <c r="D19" s="36" t="s">
        <v>74</v>
      </c>
      <c r="E19" s="38" t="s">
        <v>282</v>
      </c>
      <c r="F19" s="39" t="s">
        <v>105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 ht="30">
      <c r="A21" s="36" t="s">
        <v>78</v>
      </c>
      <c r="B21" s="43"/>
      <c r="C21" s="44"/>
      <c r="D21" s="44"/>
      <c r="E21" s="47" t="s">
        <v>283</v>
      </c>
      <c r="F21" s="44"/>
      <c r="G21" s="44"/>
      <c r="H21" s="44"/>
      <c r="I21" s="44"/>
      <c r="J21" s="46"/>
    </row>
    <row r="22" ht="90">
      <c r="A22" s="36" t="s">
        <v>80</v>
      </c>
      <c r="B22" s="43"/>
      <c r="C22" s="44"/>
      <c r="D22" s="44"/>
      <c r="E22" s="38" t="s">
        <v>117</v>
      </c>
      <c r="F22" s="44"/>
      <c r="G22" s="44"/>
      <c r="H22" s="44"/>
      <c r="I22" s="44"/>
      <c r="J22" s="46"/>
    </row>
    <row r="23">
      <c r="A23" s="36" t="s">
        <v>72</v>
      </c>
      <c r="B23" s="36">
        <v>4</v>
      </c>
      <c r="C23" s="37" t="s">
        <v>219</v>
      </c>
      <c r="D23" s="36" t="s">
        <v>74</v>
      </c>
      <c r="E23" s="38" t="s">
        <v>220</v>
      </c>
      <c r="F23" s="39" t="s">
        <v>105</v>
      </c>
      <c r="G23" s="40">
        <v>19.350000000000001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 ht="105">
      <c r="A25" s="36" t="s">
        <v>78</v>
      </c>
      <c r="B25" s="43"/>
      <c r="C25" s="44"/>
      <c r="D25" s="44"/>
      <c r="E25" s="47" t="s">
        <v>284</v>
      </c>
      <c r="F25" s="44"/>
      <c r="G25" s="44"/>
      <c r="H25" s="44"/>
      <c r="I25" s="44"/>
      <c r="J25" s="46"/>
    </row>
    <row r="26" ht="409.5">
      <c r="A26" s="36" t="s">
        <v>80</v>
      </c>
      <c r="B26" s="43"/>
      <c r="C26" s="44"/>
      <c r="D26" s="44"/>
      <c r="E26" s="38" t="s">
        <v>222</v>
      </c>
      <c r="F26" s="44"/>
      <c r="G26" s="44"/>
      <c r="H26" s="44"/>
      <c r="I26" s="44"/>
      <c r="J26" s="46"/>
    </row>
    <row r="27">
      <c r="A27" s="36" t="s">
        <v>72</v>
      </c>
      <c r="B27" s="36">
        <v>5</v>
      </c>
      <c r="C27" s="37" t="s">
        <v>223</v>
      </c>
      <c r="D27" s="36"/>
      <c r="E27" s="38" t="s">
        <v>224</v>
      </c>
      <c r="F27" s="39" t="s">
        <v>105</v>
      </c>
      <c r="G27" s="40">
        <v>6.75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77</v>
      </c>
      <c r="B28" s="43"/>
      <c r="C28" s="44"/>
      <c r="D28" s="44"/>
      <c r="E28" s="45" t="s">
        <v>74</v>
      </c>
      <c r="F28" s="44"/>
      <c r="G28" s="44"/>
      <c r="H28" s="44"/>
      <c r="I28" s="44"/>
      <c r="J28" s="46"/>
    </row>
    <row r="29">
      <c r="A29" s="36" t="s">
        <v>78</v>
      </c>
      <c r="B29" s="43"/>
      <c r="C29" s="44"/>
      <c r="D29" s="44"/>
      <c r="E29" s="47" t="s">
        <v>285</v>
      </c>
      <c r="F29" s="44"/>
      <c r="G29" s="44"/>
      <c r="H29" s="44"/>
      <c r="I29" s="44"/>
      <c r="J29" s="46"/>
    </row>
    <row r="30" ht="300">
      <c r="A30" s="36" t="s">
        <v>80</v>
      </c>
      <c r="B30" s="43"/>
      <c r="C30" s="44"/>
      <c r="D30" s="44"/>
      <c r="E30" s="38" t="s">
        <v>226</v>
      </c>
      <c r="F30" s="44"/>
      <c r="G30" s="44"/>
      <c r="H30" s="44"/>
      <c r="I30" s="44"/>
      <c r="J30" s="46"/>
    </row>
    <row r="31">
      <c r="A31" s="30" t="s">
        <v>69</v>
      </c>
      <c r="B31" s="31"/>
      <c r="C31" s="32" t="s">
        <v>209</v>
      </c>
      <c r="D31" s="33"/>
      <c r="E31" s="30" t="s">
        <v>210</v>
      </c>
      <c r="F31" s="33"/>
      <c r="G31" s="33"/>
      <c r="H31" s="33"/>
      <c r="I31" s="34">
        <f>SUMIFS(I32:I47,A32:A47,"P")</f>
        <v>0</v>
      </c>
      <c r="J31" s="35"/>
    </row>
    <row r="32">
      <c r="A32" s="36" t="s">
        <v>72</v>
      </c>
      <c r="B32" s="36">
        <v>6</v>
      </c>
      <c r="C32" s="37" t="s">
        <v>227</v>
      </c>
      <c r="D32" s="36" t="s">
        <v>74</v>
      </c>
      <c r="E32" s="38" t="s">
        <v>228</v>
      </c>
      <c r="F32" s="39" t="s">
        <v>105</v>
      </c>
      <c r="G32" s="40">
        <v>4.0499999999999998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>
      <c r="A34" s="36" t="s">
        <v>78</v>
      </c>
      <c r="B34" s="43"/>
      <c r="C34" s="44"/>
      <c r="D34" s="44"/>
      <c r="E34" s="47" t="s">
        <v>286</v>
      </c>
      <c r="F34" s="44"/>
      <c r="G34" s="44"/>
      <c r="H34" s="44"/>
      <c r="I34" s="44"/>
      <c r="J34" s="46"/>
    </row>
    <row r="35" ht="409.5">
      <c r="A35" s="36" t="s">
        <v>80</v>
      </c>
      <c r="B35" s="43"/>
      <c r="C35" s="44"/>
      <c r="D35" s="44"/>
      <c r="E35" s="38" t="s">
        <v>230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231</v>
      </c>
      <c r="D36" s="36" t="s">
        <v>74</v>
      </c>
      <c r="E36" s="38" t="s">
        <v>232</v>
      </c>
      <c r="F36" s="39" t="s">
        <v>105</v>
      </c>
      <c r="G36" s="40">
        <v>1.53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45" t="s">
        <v>74</v>
      </c>
      <c r="F37" s="44"/>
      <c r="G37" s="44"/>
      <c r="H37" s="44"/>
      <c r="I37" s="44"/>
      <c r="J37" s="46"/>
    </row>
    <row r="38" ht="30">
      <c r="A38" s="36" t="s">
        <v>78</v>
      </c>
      <c r="B38" s="43"/>
      <c r="C38" s="44"/>
      <c r="D38" s="44"/>
      <c r="E38" s="47" t="s">
        <v>259</v>
      </c>
      <c r="F38" s="44"/>
      <c r="G38" s="44"/>
      <c r="H38" s="44"/>
      <c r="I38" s="44"/>
      <c r="J38" s="46"/>
    </row>
    <row r="39" ht="409.5">
      <c r="A39" s="36" t="s">
        <v>80</v>
      </c>
      <c r="B39" s="43"/>
      <c r="C39" s="44"/>
      <c r="D39" s="44"/>
      <c r="E39" s="38" t="s">
        <v>230</v>
      </c>
      <c r="F39" s="44"/>
      <c r="G39" s="44"/>
      <c r="H39" s="44"/>
      <c r="I39" s="44"/>
      <c r="J39" s="46"/>
    </row>
    <row r="40">
      <c r="A40" s="36" t="s">
        <v>72</v>
      </c>
      <c r="B40" s="36">
        <v>8</v>
      </c>
      <c r="C40" s="37" t="s">
        <v>234</v>
      </c>
      <c r="D40" s="36" t="s">
        <v>74</v>
      </c>
      <c r="E40" s="38" t="s">
        <v>235</v>
      </c>
      <c r="F40" s="39" t="s">
        <v>105</v>
      </c>
      <c r="G40" s="40">
        <v>1.3500000000000001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77</v>
      </c>
      <c r="B41" s="43"/>
      <c r="C41" s="44"/>
      <c r="D41" s="44"/>
      <c r="E41" s="45" t="s">
        <v>74</v>
      </c>
      <c r="F41" s="44"/>
      <c r="G41" s="44"/>
      <c r="H41" s="44"/>
      <c r="I41" s="44"/>
      <c r="J41" s="46"/>
    </row>
    <row r="42" ht="30">
      <c r="A42" s="36" t="s">
        <v>78</v>
      </c>
      <c r="B42" s="43"/>
      <c r="C42" s="44"/>
      <c r="D42" s="44"/>
      <c r="E42" s="47" t="s">
        <v>287</v>
      </c>
      <c r="F42" s="44"/>
      <c r="G42" s="44"/>
      <c r="H42" s="44"/>
      <c r="I42" s="44"/>
      <c r="J42" s="46"/>
    </row>
    <row r="43" ht="60">
      <c r="A43" s="36" t="s">
        <v>80</v>
      </c>
      <c r="B43" s="43"/>
      <c r="C43" s="44"/>
      <c r="D43" s="44"/>
      <c r="E43" s="38" t="s">
        <v>237</v>
      </c>
      <c r="F43" s="44"/>
      <c r="G43" s="44"/>
      <c r="H43" s="44"/>
      <c r="I43" s="44"/>
      <c r="J43" s="46"/>
    </row>
    <row r="44">
      <c r="A44" s="36" t="s">
        <v>72</v>
      </c>
      <c r="B44" s="36">
        <v>9</v>
      </c>
      <c r="C44" s="37" t="s">
        <v>211</v>
      </c>
      <c r="D44" s="36" t="s">
        <v>74</v>
      </c>
      <c r="E44" s="38" t="s">
        <v>212</v>
      </c>
      <c r="F44" s="39" t="s">
        <v>105</v>
      </c>
      <c r="G44" s="40">
        <v>2</v>
      </c>
      <c r="H44" s="41">
        <v>0</v>
      </c>
      <c r="I44" s="41">
        <f>ROUND(G44*H44,P4)</f>
        <v>0</v>
      </c>
      <c r="J44" s="36"/>
      <c r="O44" s="42">
        <f>I44*0.21</f>
        <v>0</v>
      </c>
      <c r="P44">
        <v>3</v>
      </c>
    </row>
    <row r="45">
      <c r="A45" s="36" t="s">
        <v>77</v>
      </c>
      <c r="B45" s="43"/>
      <c r="C45" s="44"/>
      <c r="D45" s="44"/>
      <c r="E45" s="38" t="s">
        <v>238</v>
      </c>
      <c r="F45" s="44"/>
      <c r="G45" s="44"/>
      <c r="H45" s="44"/>
      <c r="I45" s="44"/>
      <c r="J45" s="46"/>
    </row>
    <row r="46" ht="90">
      <c r="A46" s="36" t="s">
        <v>78</v>
      </c>
      <c r="B46" s="43"/>
      <c r="C46" s="44"/>
      <c r="D46" s="44"/>
      <c r="E46" s="47" t="s">
        <v>336</v>
      </c>
      <c r="F46" s="44"/>
      <c r="G46" s="44"/>
      <c r="H46" s="44"/>
      <c r="I46" s="44"/>
      <c r="J46" s="46"/>
    </row>
    <row r="47" ht="150">
      <c r="A47" s="36" t="s">
        <v>80</v>
      </c>
      <c r="B47" s="43"/>
      <c r="C47" s="44"/>
      <c r="D47" s="44"/>
      <c r="E47" s="38" t="s">
        <v>215</v>
      </c>
      <c r="F47" s="44"/>
      <c r="G47" s="44"/>
      <c r="H47" s="44"/>
      <c r="I47" s="44"/>
      <c r="J47" s="46"/>
    </row>
    <row r="48">
      <c r="A48" s="30" t="s">
        <v>69</v>
      </c>
      <c r="B48" s="31"/>
      <c r="C48" s="32" t="s">
        <v>131</v>
      </c>
      <c r="D48" s="33"/>
      <c r="E48" s="30" t="s">
        <v>132</v>
      </c>
      <c r="F48" s="33"/>
      <c r="G48" s="33"/>
      <c r="H48" s="33"/>
      <c r="I48" s="34">
        <f>SUMIFS(I49:I56,A49:A56,"P")</f>
        <v>0</v>
      </c>
      <c r="J48" s="35"/>
    </row>
    <row r="49">
      <c r="A49" s="36" t="s">
        <v>72</v>
      </c>
      <c r="B49" s="36">
        <v>10</v>
      </c>
      <c r="C49" s="37" t="s">
        <v>143</v>
      </c>
      <c r="D49" s="36" t="s">
        <v>74</v>
      </c>
      <c r="E49" s="38" t="s">
        <v>144</v>
      </c>
      <c r="F49" s="39" t="s">
        <v>120</v>
      </c>
      <c r="G49" s="40">
        <v>10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77</v>
      </c>
      <c r="B50" s="43"/>
      <c r="C50" s="44"/>
      <c r="D50" s="44"/>
      <c r="E50" s="45" t="s">
        <v>74</v>
      </c>
      <c r="F50" s="44"/>
      <c r="G50" s="44"/>
      <c r="H50" s="44"/>
      <c r="I50" s="44"/>
      <c r="J50" s="46"/>
    </row>
    <row r="51">
      <c r="A51" s="36" t="s">
        <v>78</v>
      </c>
      <c r="B51" s="43"/>
      <c r="C51" s="44"/>
      <c r="D51" s="44"/>
      <c r="E51" s="47" t="s">
        <v>289</v>
      </c>
      <c r="F51" s="44"/>
      <c r="G51" s="44"/>
      <c r="H51" s="44"/>
      <c r="I51" s="44"/>
      <c r="J51" s="46"/>
    </row>
    <row r="52" ht="75">
      <c r="A52" s="36" t="s">
        <v>80</v>
      </c>
      <c r="B52" s="43"/>
      <c r="C52" s="44"/>
      <c r="D52" s="44"/>
      <c r="E52" s="38" t="s">
        <v>146</v>
      </c>
      <c r="F52" s="44"/>
      <c r="G52" s="44"/>
      <c r="H52" s="44"/>
      <c r="I52" s="44"/>
      <c r="J52" s="46"/>
    </row>
    <row r="53">
      <c r="A53" s="36" t="s">
        <v>72</v>
      </c>
      <c r="B53" s="36">
        <v>11</v>
      </c>
      <c r="C53" s="37" t="s">
        <v>290</v>
      </c>
      <c r="D53" s="36" t="s">
        <v>74</v>
      </c>
      <c r="E53" s="38" t="s">
        <v>291</v>
      </c>
      <c r="F53" s="39" t="s">
        <v>120</v>
      </c>
      <c r="G53" s="40">
        <v>10</v>
      </c>
      <c r="H53" s="41">
        <v>0</v>
      </c>
      <c r="I53" s="41">
        <f>ROUND(G53*H53,P4)</f>
        <v>0</v>
      </c>
      <c r="J53" s="36"/>
      <c r="O53" s="42">
        <f>I53*0.21</f>
        <v>0</v>
      </c>
      <c r="P53">
        <v>3</v>
      </c>
    </row>
    <row r="54">
      <c r="A54" s="36" t="s">
        <v>77</v>
      </c>
      <c r="B54" s="43"/>
      <c r="C54" s="44"/>
      <c r="D54" s="44"/>
      <c r="E54" s="38" t="s">
        <v>292</v>
      </c>
      <c r="F54" s="44"/>
      <c r="G54" s="44"/>
      <c r="H54" s="44"/>
      <c r="I54" s="44"/>
      <c r="J54" s="46"/>
    </row>
    <row r="55">
      <c r="A55" s="36" t="s">
        <v>78</v>
      </c>
      <c r="B55" s="43"/>
      <c r="C55" s="44"/>
      <c r="D55" s="44"/>
      <c r="E55" s="47" t="s">
        <v>289</v>
      </c>
      <c r="F55" s="44"/>
      <c r="G55" s="44"/>
      <c r="H55" s="44"/>
      <c r="I55" s="44"/>
      <c r="J55" s="46"/>
    </row>
    <row r="56" ht="165">
      <c r="A56" s="36" t="s">
        <v>80</v>
      </c>
      <c r="B56" s="43"/>
      <c r="C56" s="44"/>
      <c r="D56" s="44"/>
      <c r="E56" s="38" t="s">
        <v>154</v>
      </c>
      <c r="F56" s="44"/>
      <c r="G56" s="44"/>
      <c r="H56" s="44"/>
      <c r="I56" s="44"/>
      <c r="J56" s="46"/>
    </row>
    <row r="57">
      <c r="A57" s="30" t="s">
        <v>69</v>
      </c>
      <c r="B57" s="31"/>
      <c r="C57" s="32" t="s">
        <v>240</v>
      </c>
      <c r="D57" s="33"/>
      <c r="E57" s="30" t="s">
        <v>241</v>
      </c>
      <c r="F57" s="33"/>
      <c r="G57" s="33"/>
      <c r="H57" s="33"/>
      <c r="I57" s="34">
        <f>SUMIFS(I58:I61,A58:A61,"P")</f>
        <v>0</v>
      </c>
      <c r="J57" s="35"/>
    </row>
    <row r="58">
      <c r="A58" s="36" t="s">
        <v>72</v>
      </c>
      <c r="B58" s="36">
        <v>12</v>
      </c>
      <c r="C58" s="37" t="s">
        <v>242</v>
      </c>
      <c r="D58" s="36" t="s">
        <v>74</v>
      </c>
      <c r="E58" s="38" t="s">
        <v>243</v>
      </c>
      <c r="F58" s="39" t="s">
        <v>105</v>
      </c>
      <c r="G58" s="40">
        <v>5.4000000000000004</v>
      </c>
      <c r="H58" s="41">
        <v>0</v>
      </c>
      <c r="I58" s="41">
        <f>ROUND(G58*H58,P4)</f>
        <v>0</v>
      </c>
      <c r="J58" s="36"/>
      <c r="O58" s="42">
        <f>I58*0.21</f>
        <v>0</v>
      </c>
      <c r="P58">
        <v>3</v>
      </c>
    </row>
    <row r="59">
      <c r="A59" s="36" t="s">
        <v>77</v>
      </c>
      <c r="B59" s="43"/>
      <c r="C59" s="44"/>
      <c r="D59" s="44"/>
      <c r="E59" s="45" t="s">
        <v>74</v>
      </c>
      <c r="F59" s="44"/>
      <c r="G59" s="44"/>
      <c r="H59" s="44"/>
      <c r="I59" s="44"/>
      <c r="J59" s="46"/>
    </row>
    <row r="60">
      <c r="A60" s="36" t="s">
        <v>78</v>
      </c>
      <c r="B60" s="43"/>
      <c r="C60" s="44"/>
      <c r="D60" s="44"/>
      <c r="E60" s="47" t="s">
        <v>293</v>
      </c>
      <c r="F60" s="44"/>
      <c r="G60" s="44"/>
      <c r="H60" s="44"/>
      <c r="I60" s="44"/>
      <c r="J60" s="46"/>
    </row>
    <row r="61" ht="409.5">
      <c r="A61" s="36" t="s">
        <v>80</v>
      </c>
      <c r="B61" s="43"/>
      <c r="C61" s="44"/>
      <c r="D61" s="44"/>
      <c r="E61" s="38" t="s">
        <v>230</v>
      </c>
      <c r="F61" s="44"/>
      <c r="G61" s="44"/>
      <c r="H61" s="44"/>
      <c r="I61" s="44"/>
      <c r="J61" s="46"/>
    </row>
    <row r="62">
      <c r="A62" s="30" t="s">
        <v>69</v>
      </c>
      <c r="B62" s="31"/>
      <c r="C62" s="32" t="s">
        <v>159</v>
      </c>
      <c r="D62" s="33"/>
      <c r="E62" s="30" t="s">
        <v>160</v>
      </c>
      <c r="F62" s="33"/>
      <c r="G62" s="33"/>
      <c r="H62" s="33"/>
      <c r="I62" s="34">
        <f>SUMIFS(I63:I74,A63:A74,"P")</f>
        <v>0</v>
      </c>
      <c r="J62" s="35"/>
    </row>
    <row r="63">
      <c r="A63" s="36" t="s">
        <v>72</v>
      </c>
      <c r="B63" s="36">
        <v>13</v>
      </c>
      <c r="C63" s="37" t="s">
        <v>294</v>
      </c>
      <c r="D63" s="36" t="s">
        <v>74</v>
      </c>
      <c r="E63" s="38" t="s">
        <v>295</v>
      </c>
      <c r="F63" s="39" t="s">
        <v>125</v>
      </c>
      <c r="G63" s="40">
        <v>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77</v>
      </c>
      <c r="B64" s="43"/>
      <c r="C64" s="44"/>
      <c r="D64" s="44"/>
      <c r="E64" s="45" t="s">
        <v>74</v>
      </c>
      <c r="F64" s="44"/>
      <c r="G64" s="44"/>
      <c r="H64" s="44"/>
      <c r="I64" s="44"/>
      <c r="J64" s="46"/>
    </row>
    <row r="65">
      <c r="A65" s="36" t="s">
        <v>78</v>
      </c>
      <c r="B65" s="43"/>
      <c r="C65" s="44"/>
      <c r="D65" s="44"/>
      <c r="E65" s="47" t="s">
        <v>296</v>
      </c>
      <c r="F65" s="44"/>
      <c r="G65" s="44"/>
      <c r="H65" s="44"/>
      <c r="I65" s="44"/>
      <c r="J65" s="46"/>
    </row>
    <row r="66" ht="75">
      <c r="A66" s="36" t="s">
        <v>80</v>
      </c>
      <c r="B66" s="43"/>
      <c r="C66" s="44"/>
      <c r="D66" s="44"/>
      <c r="E66" s="38" t="s">
        <v>251</v>
      </c>
      <c r="F66" s="44"/>
      <c r="G66" s="44"/>
      <c r="H66" s="44"/>
      <c r="I66" s="44"/>
      <c r="J66" s="46"/>
    </row>
    <row r="67">
      <c r="A67" s="36" t="s">
        <v>72</v>
      </c>
      <c r="B67" s="36">
        <v>14</v>
      </c>
      <c r="C67" s="37" t="s">
        <v>252</v>
      </c>
      <c r="D67" s="36" t="s">
        <v>74</v>
      </c>
      <c r="E67" s="38" t="s">
        <v>253</v>
      </c>
      <c r="F67" s="39" t="s">
        <v>105</v>
      </c>
      <c r="G67" s="40">
        <v>2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77</v>
      </c>
      <c r="B68" s="43"/>
      <c r="C68" s="44"/>
      <c r="D68" s="44"/>
      <c r="E68" s="45" t="s">
        <v>74</v>
      </c>
      <c r="F68" s="44"/>
      <c r="G68" s="44"/>
      <c r="H68" s="44"/>
      <c r="I68" s="44"/>
      <c r="J68" s="46"/>
    </row>
    <row r="69">
      <c r="A69" s="36" t="s">
        <v>78</v>
      </c>
      <c r="B69" s="43"/>
      <c r="C69" s="44"/>
      <c r="D69" s="44"/>
      <c r="E69" s="47" t="s">
        <v>254</v>
      </c>
      <c r="F69" s="44"/>
      <c r="G69" s="44"/>
      <c r="H69" s="44"/>
      <c r="I69" s="44"/>
      <c r="J69" s="46"/>
    </row>
    <row r="70" ht="150">
      <c r="A70" s="36" t="s">
        <v>80</v>
      </c>
      <c r="B70" s="43"/>
      <c r="C70" s="44"/>
      <c r="D70" s="44"/>
      <c r="E70" s="38" t="s">
        <v>255</v>
      </c>
      <c r="F70" s="44"/>
      <c r="G70" s="44"/>
      <c r="H70" s="44"/>
      <c r="I70" s="44"/>
      <c r="J70" s="46"/>
    </row>
    <row r="71">
      <c r="A71" s="36" t="s">
        <v>72</v>
      </c>
      <c r="B71" s="36">
        <v>15</v>
      </c>
      <c r="C71" s="37" t="s">
        <v>297</v>
      </c>
      <c r="D71" s="36" t="s">
        <v>74</v>
      </c>
      <c r="E71" s="38" t="s">
        <v>298</v>
      </c>
      <c r="F71" s="39" t="s">
        <v>125</v>
      </c>
      <c r="G71" s="40">
        <v>6.5999999999999996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77</v>
      </c>
      <c r="B72" s="43"/>
      <c r="C72" s="44"/>
      <c r="D72" s="44"/>
      <c r="E72" s="45" t="s">
        <v>74</v>
      </c>
      <c r="F72" s="44"/>
      <c r="G72" s="44"/>
      <c r="H72" s="44"/>
      <c r="I72" s="44"/>
      <c r="J72" s="46"/>
    </row>
    <row r="73">
      <c r="A73" s="36" t="s">
        <v>78</v>
      </c>
      <c r="B73" s="43"/>
      <c r="C73" s="44"/>
      <c r="D73" s="44"/>
      <c r="E73" s="47" t="s">
        <v>299</v>
      </c>
      <c r="F73" s="44"/>
      <c r="G73" s="44"/>
      <c r="H73" s="44"/>
      <c r="I73" s="44"/>
      <c r="J73" s="46"/>
    </row>
    <row r="74" ht="180">
      <c r="A74" s="36" t="s">
        <v>80</v>
      </c>
      <c r="B74" s="48"/>
      <c r="C74" s="49"/>
      <c r="D74" s="49"/>
      <c r="E74" s="38" t="s">
        <v>300</v>
      </c>
      <c r="F74" s="49"/>
      <c r="G74" s="49"/>
      <c r="H74" s="49"/>
      <c r="I74" s="49"/>
      <c r="J74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43</v>
      </c>
      <c r="I3" s="24">
        <f>SUMIFS(I9:I31,A9:A31,"SD")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43</v>
      </c>
      <c r="D5" s="21"/>
      <c r="E5" s="22" t="s">
        <v>44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308</v>
      </c>
      <c r="D9" s="33"/>
      <c r="E9" s="30" t="s">
        <v>309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310</v>
      </c>
      <c r="D10" s="36" t="s">
        <v>74</v>
      </c>
      <c r="E10" s="38" t="s">
        <v>311</v>
      </c>
      <c r="F10" s="39" t="s">
        <v>105</v>
      </c>
      <c r="G10" s="40">
        <v>1.5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>
      <c r="A12" s="36" t="s">
        <v>78</v>
      </c>
      <c r="B12" s="43"/>
      <c r="C12" s="44"/>
      <c r="D12" s="44"/>
      <c r="E12" s="47" t="s">
        <v>312</v>
      </c>
      <c r="F12" s="44"/>
      <c r="G12" s="44"/>
      <c r="H12" s="44"/>
      <c r="I12" s="44"/>
      <c r="J12" s="46"/>
    </row>
    <row r="13" ht="409.5">
      <c r="A13" s="36" t="s">
        <v>80</v>
      </c>
      <c r="B13" s="43"/>
      <c r="C13" s="44"/>
      <c r="D13" s="44"/>
      <c r="E13" s="38" t="s">
        <v>313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314</v>
      </c>
      <c r="D14" s="33"/>
      <c r="E14" s="30" t="s">
        <v>315</v>
      </c>
      <c r="F14" s="33"/>
      <c r="G14" s="33"/>
      <c r="H14" s="33"/>
      <c r="I14" s="34">
        <f>SUMIFS(I15:I22,A15:A22,"P")</f>
        <v>0</v>
      </c>
      <c r="J14" s="35"/>
    </row>
    <row r="15" ht="30">
      <c r="A15" s="36" t="s">
        <v>72</v>
      </c>
      <c r="B15" s="36">
        <v>2</v>
      </c>
      <c r="C15" s="37" t="s">
        <v>316</v>
      </c>
      <c r="D15" s="36" t="s">
        <v>74</v>
      </c>
      <c r="E15" s="38" t="s">
        <v>317</v>
      </c>
      <c r="F15" s="39" t="s">
        <v>120</v>
      </c>
      <c r="G15" s="40">
        <v>10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>
      <c r="A17" s="36" t="s">
        <v>78</v>
      </c>
      <c r="B17" s="43"/>
      <c r="C17" s="44"/>
      <c r="D17" s="44"/>
      <c r="E17" s="47" t="s">
        <v>318</v>
      </c>
      <c r="F17" s="44"/>
      <c r="G17" s="44"/>
      <c r="H17" s="44"/>
      <c r="I17" s="44"/>
      <c r="J17" s="46"/>
    </row>
    <row r="18" ht="90">
      <c r="A18" s="36" t="s">
        <v>80</v>
      </c>
      <c r="B18" s="43"/>
      <c r="C18" s="44"/>
      <c r="D18" s="44"/>
      <c r="E18" s="38" t="s">
        <v>319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305</v>
      </c>
      <c r="D19" s="36" t="s">
        <v>74</v>
      </c>
      <c r="E19" s="38" t="s">
        <v>304</v>
      </c>
      <c r="F19" s="39" t="s">
        <v>120</v>
      </c>
      <c r="G19" s="40">
        <v>25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306</v>
      </c>
      <c r="F21" s="44"/>
      <c r="G21" s="44"/>
      <c r="H21" s="44"/>
      <c r="I21" s="44"/>
      <c r="J21" s="46"/>
    </row>
    <row r="22" ht="105">
      <c r="A22" s="36" t="s">
        <v>80</v>
      </c>
      <c r="B22" s="43"/>
      <c r="C22" s="44"/>
      <c r="D22" s="44"/>
      <c r="E22" s="38" t="s">
        <v>326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159</v>
      </c>
      <c r="D23" s="33"/>
      <c r="E23" s="30" t="s">
        <v>160</v>
      </c>
      <c r="F23" s="33"/>
      <c r="G23" s="33"/>
      <c r="H23" s="33"/>
      <c r="I23" s="34">
        <f>SUMIFS(I24:I31,A24:A31,"P")</f>
        <v>0</v>
      </c>
      <c r="J23" s="35"/>
    </row>
    <row r="24">
      <c r="A24" s="36" t="s">
        <v>72</v>
      </c>
      <c r="B24" s="36">
        <v>4</v>
      </c>
      <c r="C24" s="37" t="s">
        <v>320</v>
      </c>
      <c r="D24" s="36" t="s">
        <v>74</v>
      </c>
      <c r="E24" s="38" t="s">
        <v>321</v>
      </c>
      <c r="F24" s="39" t="s">
        <v>125</v>
      </c>
      <c r="G24" s="40">
        <v>24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349</v>
      </c>
      <c r="F26" s="44"/>
      <c r="G26" s="44"/>
      <c r="H26" s="44"/>
      <c r="I26" s="44"/>
      <c r="J26" s="46"/>
    </row>
    <row r="27" ht="135">
      <c r="A27" s="36" t="s">
        <v>80</v>
      </c>
      <c r="B27" s="43"/>
      <c r="C27" s="44"/>
      <c r="D27" s="44"/>
      <c r="E27" s="38" t="s">
        <v>323</v>
      </c>
      <c r="F27" s="44"/>
      <c r="G27" s="44"/>
      <c r="H27" s="44"/>
      <c r="I27" s="44"/>
      <c r="J27" s="46"/>
    </row>
    <row r="28">
      <c r="A28" s="36" t="s">
        <v>72</v>
      </c>
      <c r="B28" s="36">
        <v>5</v>
      </c>
      <c r="C28" s="37" t="s">
        <v>324</v>
      </c>
      <c r="D28" s="36" t="s">
        <v>74</v>
      </c>
      <c r="E28" s="38" t="s">
        <v>325</v>
      </c>
      <c r="F28" s="39" t="s">
        <v>120</v>
      </c>
      <c r="G28" s="40">
        <v>25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>
      <c r="A30" s="36" t="s">
        <v>78</v>
      </c>
      <c r="B30" s="43"/>
      <c r="C30" s="44"/>
      <c r="D30" s="44"/>
      <c r="E30" s="47" t="s">
        <v>306</v>
      </c>
      <c r="F30" s="44"/>
      <c r="G30" s="44"/>
      <c r="H30" s="44"/>
      <c r="I30" s="44"/>
      <c r="J30" s="46"/>
    </row>
    <row r="31" ht="30">
      <c r="A31" s="36" t="s">
        <v>80</v>
      </c>
      <c r="B31" s="48"/>
      <c r="C31" s="49"/>
      <c r="D31" s="49"/>
      <c r="E31" s="38" t="s">
        <v>168</v>
      </c>
      <c r="F31" s="49"/>
      <c r="G31" s="49"/>
      <c r="H31" s="49"/>
      <c r="I31" s="49"/>
      <c r="J31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45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45</v>
      </c>
      <c r="D5" s="21"/>
      <c r="E5" s="22" t="s">
        <v>46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216</v>
      </c>
      <c r="D10" s="36"/>
      <c r="E10" s="38" t="s">
        <v>217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218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SUMIFS(I15:I22,A15:A22,"P")</f>
        <v>0</v>
      </c>
      <c r="J14" s="35"/>
    </row>
    <row r="15">
      <c r="A15" s="36" t="s">
        <v>72</v>
      </c>
      <c r="B15" s="36">
        <v>2</v>
      </c>
      <c r="C15" s="37" t="s">
        <v>219</v>
      </c>
      <c r="D15" s="36" t="s">
        <v>74</v>
      </c>
      <c r="E15" s="38" t="s">
        <v>220</v>
      </c>
      <c r="F15" s="39" t="s">
        <v>105</v>
      </c>
      <c r="G15" s="40">
        <v>9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105">
      <c r="A17" s="36" t="s">
        <v>78</v>
      </c>
      <c r="B17" s="43"/>
      <c r="C17" s="44"/>
      <c r="D17" s="44"/>
      <c r="E17" s="47" t="s">
        <v>256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222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223</v>
      </c>
      <c r="D19" s="36"/>
      <c r="E19" s="38" t="s">
        <v>224</v>
      </c>
      <c r="F19" s="39" t="s">
        <v>105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257</v>
      </c>
      <c r="F21" s="44"/>
      <c r="G21" s="44"/>
      <c r="H21" s="44"/>
      <c r="I21" s="44"/>
      <c r="J21" s="46"/>
    </row>
    <row r="22" ht="300">
      <c r="A22" s="36" t="s">
        <v>80</v>
      </c>
      <c r="B22" s="43"/>
      <c r="C22" s="44"/>
      <c r="D22" s="44"/>
      <c r="E22" s="38" t="s">
        <v>226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209</v>
      </c>
      <c r="D23" s="33"/>
      <c r="E23" s="30" t="s">
        <v>210</v>
      </c>
      <c r="F23" s="33"/>
      <c r="G23" s="33"/>
      <c r="H23" s="33"/>
      <c r="I23" s="34">
        <f>SUMIFS(I24:I39,A24:A39,"P")</f>
        <v>0</v>
      </c>
      <c r="J23" s="35"/>
    </row>
    <row r="24">
      <c r="A24" s="36" t="s">
        <v>72</v>
      </c>
      <c r="B24" s="36">
        <v>4</v>
      </c>
      <c r="C24" s="37" t="s">
        <v>227</v>
      </c>
      <c r="D24" s="36" t="s">
        <v>74</v>
      </c>
      <c r="E24" s="38" t="s">
        <v>228</v>
      </c>
      <c r="F24" s="39" t="s">
        <v>105</v>
      </c>
      <c r="G24" s="40">
        <v>0.90000000000000002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258</v>
      </c>
      <c r="F26" s="44"/>
      <c r="G26" s="44"/>
      <c r="H26" s="44"/>
      <c r="I26" s="44"/>
      <c r="J26" s="46"/>
    </row>
    <row r="27" ht="409.5">
      <c r="A27" s="36" t="s">
        <v>80</v>
      </c>
      <c r="B27" s="43"/>
      <c r="C27" s="44"/>
      <c r="D27" s="44"/>
      <c r="E27" s="38" t="s">
        <v>230</v>
      </c>
      <c r="F27" s="44"/>
      <c r="G27" s="44"/>
      <c r="H27" s="44"/>
      <c r="I27" s="44"/>
      <c r="J27" s="46"/>
    </row>
    <row r="28">
      <c r="A28" s="36" t="s">
        <v>72</v>
      </c>
      <c r="B28" s="36">
        <v>5</v>
      </c>
      <c r="C28" s="37" t="s">
        <v>231</v>
      </c>
      <c r="D28" s="36" t="s">
        <v>74</v>
      </c>
      <c r="E28" s="38" t="s">
        <v>232</v>
      </c>
      <c r="F28" s="39" t="s">
        <v>105</v>
      </c>
      <c r="G28" s="40">
        <v>1.53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 ht="30">
      <c r="A30" s="36" t="s">
        <v>78</v>
      </c>
      <c r="B30" s="43"/>
      <c r="C30" s="44"/>
      <c r="D30" s="44"/>
      <c r="E30" s="47" t="s">
        <v>259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234</v>
      </c>
      <c r="D32" s="36" t="s">
        <v>74</v>
      </c>
      <c r="E32" s="38" t="s">
        <v>235</v>
      </c>
      <c r="F32" s="39" t="s">
        <v>105</v>
      </c>
      <c r="G32" s="40">
        <v>0.29999999999999999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260</v>
      </c>
      <c r="F34" s="44"/>
      <c r="G34" s="44"/>
      <c r="H34" s="44"/>
      <c r="I34" s="44"/>
      <c r="J34" s="46"/>
    </row>
    <row r="35" ht="60">
      <c r="A35" s="36" t="s">
        <v>80</v>
      </c>
      <c r="B35" s="43"/>
      <c r="C35" s="44"/>
      <c r="D35" s="44"/>
      <c r="E35" s="38" t="s">
        <v>237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211</v>
      </c>
      <c r="D36" s="36" t="s">
        <v>74</v>
      </c>
      <c r="E36" s="38" t="s">
        <v>212</v>
      </c>
      <c r="F36" s="39" t="s">
        <v>105</v>
      </c>
      <c r="G36" s="40">
        <v>2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38" t="s">
        <v>238</v>
      </c>
      <c r="F37" s="44"/>
      <c r="G37" s="44"/>
      <c r="H37" s="44"/>
      <c r="I37" s="44"/>
      <c r="J37" s="46"/>
    </row>
    <row r="38" ht="90">
      <c r="A38" s="36" t="s">
        <v>78</v>
      </c>
      <c r="B38" s="43"/>
      <c r="C38" s="44"/>
      <c r="D38" s="44"/>
      <c r="E38" s="47" t="s">
        <v>239</v>
      </c>
      <c r="F38" s="44"/>
      <c r="G38" s="44"/>
      <c r="H38" s="44"/>
      <c r="I38" s="44"/>
      <c r="J38" s="46"/>
    </row>
    <row r="39" ht="150">
      <c r="A39" s="36" t="s">
        <v>80</v>
      </c>
      <c r="B39" s="43"/>
      <c r="C39" s="44"/>
      <c r="D39" s="44"/>
      <c r="E39" s="38" t="s">
        <v>215</v>
      </c>
      <c r="F39" s="44"/>
      <c r="G39" s="44"/>
      <c r="H39" s="44"/>
      <c r="I39" s="44"/>
      <c r="J39" s="46"/>
    </row>
    <row r="40">
      <c r="A40" s="30" t="s">
        <v>69</v>
      </c>
      <c r="B40" s="31"/>
      <c r="C40" s="32" t="s">
        <v>240</v>
      </c>
      <c r="D40" s="33"/>
      <c r="E40" s="30" t="s">
        <v>241</v>
      </c>
      <c r="F40" s="33"/>
      <c r="G40" s="33"/>
      <c r="H40" s="33"/>
      <c r="I40" s="34">
        <f>SUMIFS(I41:I44,A41:A44,"P")</f>
        <v>0</v>
      </c>
      <c r="J40" s="35"/>
    </row>
    <row r="41">
      <c r="A41" s="36" t="s">
        <v>72</v>
      </c>
      <c r="B41" s="36">
        <v>8</v>
      </c>
      <c r="C41" s="37" t="s">
        <v>242</v>
      </c>
      <c r="D41" s="36" t="s">
        <v>74</v>
      </c>
      <c r="E41" s="38" t="s">
        <v>243</v>
      </c>
      <c r="F41" s="39" t="s">
        <v>105</v>
      </c>
      <c r="G41" s="40">
        <v>1.2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77</v>
      </c>
      <c r="B42" s="43"/>
      <c r="C42" s="44"/>
      <c r="D42" s="44"/>
      <c r="E42" s="45" t="s">
        <v>74</v>
      </c>
      <c r="F42" s="44"/>
      <c r="G42" s="44"/>
      <c r="H42" s="44"/>
      <c r="I42" s="44"/>
      <c r="J42" s="46"/>
    </row>
    <row r="43">
      <c r="A43" s="36" t="s">
        <v>78</v>
      </c>
      <c r="B43" s="43"/>
      <c r="C43" s="44"/>
      <c r="D43" s="44"/>
      <c r="E43" s="47" t="s">
        <v>244</v>
      </c>
      <c r="F43" s="44"/>
      <c r="G43" s="44"/>
      <c r="H43" s="44"/>
      <c r="I43" s="44"/>
      <c r="J43" s="46"/>
    </row>
    <row r="44" ht="409.5">
      <c r="A44" s="36" t="s">
        <v>80</v>
      </c>
      <c r="B44" s="43"/>
      <c r="C44" s="44"/>
      <c r="D44" s="44"/>
      <c r="E44" s="38" t="s">
        <v>230</v>
      </c>
      <c r="F44" s="44"/>
      <c r="G44" s="44"/>
      <c r="H44" s="44"/>
      <c r="I44" s="44"/>
      <c r="J44" s="46"/>
    </row>
    <row r="45">
      <c r="A45" s="30" t="s">
        <v>69</v>
      </c>
      <c r="B45" s="31"/>
      <c r="C45" s="32" t="s">
        <v>159</v>
      </c>
      <c r="D45" s="33"/>
      <c r="E45" s="30" t="s">
        <v>160</v>
      </c>
      <c r="F45" s="33"/>
      <c r="G45" s="33"/>
      <c r="H45" s="33"/>
      <c r="I45" s="34">
        <f>SUMIFS(I46:I57,A46:A57,"P")</f>
        <v>0</v>
      </c>
      <c r="J45" s="35"/>
    </row>
    <row r="46">
      <c r="A46" s="36" t="s">
        <v>72</v>
      </c>
      <c r="B46" s="36">
        <v>9</v>
      </c>
      <c r="C46" s="37" t="s">
        <v>261</v>
      </c>
      <c r="D46" s="36" t="s">
        <v>74</v>
      </c>
      <c r="E46" s="38" t="s">
        <v>262</v>
      </c>
      <c r="F46" s="39" t="s">
        <v>94</v>
      </c>
      <c r="G46" s="40">
        <v>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77</v>
      </c>
      <c r="B47" s="43"/>
      <c r="C47" s="44"/>
      <c r="D47" s="44"/>
      <c r="E47" s="45" t="s">
        <v>74</v>
      </c>
      <c r="F47" s="44"/>
      <c r="G47" s="44"/>
      <c r="H47" s="44"/>
      <c r="I47" s="44"/>
      <c r="J47" s="46"/>
    </row>
    <row r="48">
      <c r="A48" s="36" t="s">
        <v>78</v>
      </c>
      <c r="B48" s="43"/>
      <c r="C48" s="44"/>
      <c r="D48" s="44"/>
      <c r="E48" s="47" t="s">
        <v>247</v>
      </c>
      <c r="F48" s="44"/>
      <c r="G48" s="44"/>
      <c r="H48" s="44"/>
      <c r="I48" s="44"/>
      <c r="J48" s="46"/>
    </row>
    <row r="49" ht="409.5">
      <c r="A49" s="36" t="s">
        <v>80</v>
      </c>
      <c r="B49" s="43"/>
      <c r="C49" s="44"/>
      <c r="D49" s="44"/>
      <c r="E49" s="38" t="s">
        <v>248</v>
      </c>
      <c r="F49" s="44"/>
      <c r="G49" s="44"/>
      <c r="H49" s="44"/>
      <c r="I49" s="44"/>
      <c r="J49" s="46"/>
    </row>
    <row r="50">
      <c r="A50" s="36" t="s">
        <v>72</v>
      </c>
      <c r="B50" s="36">
        <v>10</v>
      </c>
      <c r="C50" s="37" t="s">
        <v>263</v>
      </c>
      <c r="D50" s="36" t="s">
        <v>74</v>
      </c>
      <c r="E50" s="38" t="s">
        <v>264</v>
      </c>
      <c r="F50" s="39" t="s">
        <v>125</v>
      </c>
      <c r="G50" s="40">
        <v>2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77</v>
      </c>
      <c r="B51" s="43"/>
      <c r="C51" s="44"/>
      <c r="D51" s="44"/>
      <c r="E51" s="45" t="s">
        <v>74</v>
      </c>
      <c r="F51" s="44"/>
      <c r="G51" s="44"/>
      <c r="H51" s="44"/>
      <c r="I51" s="44"/>
      <c r="J51" s="46"/>
    </row>
    <row r="52">
      <c r="A52" s="36" t="s">
        <v>78</v>
      </c>
      <c r="B52" s="43"/>
      <c r="C52" s="44"/>
      <c r="D52" s="44"/>
      <c r="E52" s="47" t="s">
        <v>247</v>
      </c>
      <c r="F52" s="44"/>
      <c r="G52" s="44"/>
      <c r="H52" s="44"/>
      <c r="I52" s="44"/>
      <c r="J52" s="46"/>
    </row>
    <row r="53" ht="75">
      <c r="A53" s="36" t="s">
        <v>80</v>
      </c>
      <c r="B53" s="43"/>
      <c r="C53" s="44"/>
      <c r="D53" s="44"/>
      <c r="E53" s="38" t="s">
        <v>251</v>
      </c>
      <c r="F53" s="44"/>
      <c r="G53" s="44"/>
      <c r="H53" s="44"/>
      <c r="I53" s="44"/>
      <c r="J53" s="46"/>
    </row>
    <row r="54">
      <c r="A54" s="36" t="s">
        <v>72</v>
      </c>
      <c r="B54" s="36">
        <v>11</v>
      </c>
      <c r="C54" s="37" t="s">
        <v>252</v>
      </c>
      <c r="D54" s="36" t="s">
        <v>74</v>
      </c>
      <c r="E54" s="38" t="s">
        <v>253</v>
      </c>
      <c r="F54" s="39" t="s">
        <v>105</v>
      </c>
      <c r="G54" s="40">
        <v>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254</v>
      </c>
      <c r="F56" s="44"/>
      <c r="G56" s="44"/>
      <c r="H56" s="44"/>
      <c r="I56" s="44"/>
      <c r="J56" s="46"/>
    </row>
    <row r="57" ht="150">
      <c r="A57" s="36" t="s">
        <v>80</v>
      </c>
      <c r="B57" s="48"/>
      <c r="C57" s="49"/>
      <c r="D57" s="49"/>
      <c r="E57" s="38" t="s">
        <v>255</v>
      </c>
      <c r="F57" s="49"/>
      <c r="G57" s="49"/>
      <c r="H57" s="49"/>
      <c r="I57" s="49"/>
      <c r="J5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11</v>
      </c>
      <c r="I3" s="24">
        <f>SUMIFS(I8:I36,A8:A36,"SD")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57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58</v>
      </c>
      <c r="B5" s="26" t="s">
        <v>59</v>
      </c>
      <c r="C5" s="7" t="s">
        <v>60</v>
      </c>
      <c r="D5" s="7" t="s">
        <v>61</v>
      </c>
      <c r="E5" s="7" t="s">
        <v>62</v>
      </c>
      <c r="F5" s="7" t="s">
        <v>63</v>
      </c>
      <c r="G5" s="7" t="s">
        <v>64</v>
      </c>
      <c r="H5" s="7" t="s">
        <v>65</v>
      </c>
      <c r="I5" s="7"/>
      <c r="J5" s="27" t="s">
        <v>66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67</v>
      </c>
      <c r="I6" s="7" t="s">
        <v>68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69</v>
      </c>
      <c r="B8" s="31"/>
      <c r="C8" s="32" t="s">
        <v>70</v>
      </c>
      <c r="D8" s="33"/>
      <c r="E8" s="30" t="s">
        <v>71</v>
      </c>
      <c r="F8" s="33"/>
      <c r="G8" s="33"/>
      <c r="H8" s="33"/>
      <c r="I8" s="34">
        <f>SUMIFS(I9:I36,A9:A36,"P")</f>
        <v>0</v>
      </c>
      <c r="J8" s="35"/>
    </row>
    <row r="9">
      <c r="A9" s="36" t="s">
        <v>72</v>
      </c>
      <c r="B9" s="36">
        <v>1</v>
      </c>
      <c r="C9" s="37" t="s">
        <v>73</v>
      </c>
      <c r="D9" s="36" t="s">
        <v>74</v>
      </c>
      <c r="E9" s="38" t="s">
        <v>75</v>
      </c>
      <c r="F9" s="39" t="s">
        <v>76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77</v>
      </c>
      <c r="B10" s="43"/>
      <c r="C10" s="44"/>
      <c r="D10" s="44"/>
      <c r="E10" s="45" t="s">
        <v>74</v>
      </c>
      <c r="F10" s="44"/>
      <c r="G10" s="44"/>
      <c r="H10" s="44"/>
      <c r="I10" s="44"/>
      <c r="J10" s="46"/>
    </row>
    <row r="11">
      <c r="A11" s="36" t="s">
        <v>78</v>
      </c>
      <c r="B11" s="43"/>
      <c r="C11" s="44"/>
      <c r="D11" s="44"/>
      <c r="E11" s="47" t="s">
        <v>79</v>
      </c>
      <c r="F11" s="44"/>
      <c r="G11" s="44"/>
      <c r="H11" s="44"/>
      <c r="I11" s="44"/>
      <c r="J11" s="46"/>
    </row>
    <row r="12" ht="30">
      <c r="A12" s="36" t="s">
        <v>80</v>
      </c>
      <c r="B12" s="43"/>
      <c r="C12" s="44"/>
      <c r="D12" s="44"/>
      <c r="E12" s="38" t="s">
        <v>81</v>
      </c>
      <c r="F12" s="44"/>
      <c r="G12" s="44"/>
      <c r="H12" s="44"/>
      <c r="I12" s="44"/>
      <c r="J12" s="46"/>
    </row>
    <row r="13" ht="30">
      <c r="A13" s="36" t="s">
        <v>72</v>
      </c>
      <c r="B13" s="36">
        <v>2</v>
      </c>
      <c r="C13" s="37" t="s">
        <v>82</v>
      </c>
      <c r="D13" s="36" t="s">
        <v>74</v>
      </c>
      <c r="E13" s="38" t="s">
        <v>83</v>
      </c>
      <c r="F13" s="39" t="s">
        <v>76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77</v>
      </c>
      <c r="B14" s="43"/>
      <c r="C14" s="44"/>
      <c r="D14" s="44"/>
      <c r="E14" s="45" t="s">
        <v>74</v>
      </c>
      <c r="F14" s="44"/>
      <c r="G14" s="44"/>
      <c r="H14" s="44"/>
      <c r="I14" s="44"/>
      <c r="J14" s="46"/>
    </row>
    <row r="15">
      <c r="A15" s="36" t="s">
        <v>78</v>
      </c>
      <c r="B15" s="43"/>
      <c r="C15" s="44"/>
      <c r="D15" s="44"/>
      <c r="E15" s="47" t="s">
        <v>79</v>
      </c>
      <c r="F15" s="44"/>
      <c r="G15" s="44"/>
      <c r="H15" s="44"/>
      <c r="I15" s="44"/>
      <c r="J15" s="46"/>
    </row>
    <row r="16" ht="30">
      <c r="A16" s="36" t="s">
        <v>80</v>
      </c>
      <c r="B16" s="43"/>
      <c r="C16" s="44"/>
      <c r="D16" s="44"/>
      <c r="E16" s="38" t="s">
        <v>84</v>
      </c>
      <c r="F16" s="44"/>
      <c r="G16" s="44"/>
      <c r="H16" s="44"/>
      <c r="I16" s="44"/>
      <c r="J16" s="46"/>
    </row>
    <row r="17">
      <c r="A17" s="36" t="s">
        <v>72</v>
      </c>
      <c r="B17" s="36">
        <v>3</v>
      </c>
      <c r="C17" s="37" t="s">
        <v>85</v>
      </c>
      <c r="D17" s="36"/>
      <c r="E17" s="38" t="s">
        <v>86</v>
      </c>
      <c r="F17" s="39" t="s">
        <v>87</v>
      </c>
      <c r="G17" s="40">
        <v>7.2149999999999999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77</v>
      </c>
      <c r="B18" s="43"/>
      <c r="C18" s="44"/>
      <c r="D18" s="44"/>
      <c r="E18" s="38" t="s">
        <v>88</v>
      </c>
      <c r="F18" s="44"/>
      <c r="G18" s="44"/>
      <c r="H18" s="44"/>
      <c r="I18" s="44"/>
      <c r="J18" s="46"/>
    </row>
    <row r="19" ht="75">
      <c r="A19" s="36" t="s">
        <v>78</v>
      </c>
      <c r="B19" s="43"/>
      <c r="C19" s="44"/>
      <c r="D19" s="44"/>
      <c r="E19" s="47" t="s">
        <v>89</v>
      </c>
      <c r="F19" s="44"/>
      <c r="G19" s="44"/>
      <c r="H19" s="44"/>
      <c r="I19" s="44"/>
      <c r="J19" s="46"/>
    </row>
    <row r="20" ht="30">
      <c r="A20" s="36" t="s">
        <v>80</v>
      </c>
      <c r="B20" s="43"/>
      <c r="C20" s="44"/>
      <c r="D20" s="44"/>
      <c r="E20" s="38" t="s">
        <v>84</v>
      </c>
      <c r="F20" s="44"/>
      <c r="G20" s="44"/>
      <c r="H20" s="44"/>
      <c r="I20" s="44"/>
      <c r="J20" s="46"/>
    </row>
    <row r="21">
      <c r="A21" s="36" t="s">
        <v>72</v>
      </c>
      <c r="B21" s="36">
        <v>4</v>
      </c>
      <c r="C21" s="37" t="s">
        <v>90</v>
      </c>
      <c r="D21" s="36" t="s">
        <v>74</v>
      </c>
      <c r="E21" s="38" t="s">
        <v>91</v>
      </c>
      <c r="F21" s="39" t="s">
        <v>76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77</v>
      </c>
      <c r="B22" s="43"/>
      <c r="C22" s="44"/>
      <c r="D22" s="44"/>
      <c r="E22" s="45" t="s">
        <v>74</v>
      </c>
      <c r="F22" s="44"/>
      <c r="G22" s="44"/>
      <c r="H22" s="44"/>
      <c r="I22" s="44"/>
      <c r="J22" s="46"/>
    </row>
    <row r="23">
      <c r="A23" s="36" t="s">
        <v>78</v>
      </c>
      <c r="B23" s="43"/>
      <c r="C23" s="44"/>
      <c r="D23" s="44"/>
      <c r="E23" s="47" t="s">
        <v>79</v>
      </c>
      <c r="F23" s="44"/>
      <c r="G23" s="44"/>
      <c r="H23" s="44"/>
      <c r="I23" s="44"/>
      <c r="J23" s="46"/>
    </row>
    <row r="24" ht="30">
      <c r="A24" s="36" t="s">
        <v>80</v>
      </c>
      <c r="B24" s="43"/>
      <c r="C24" s="44"/>
      <c r="D24" s="44"/>
      <c r="E24" s="38" t="s">
        <v>84</v>
      </c>
      <c r="F24" s="44"/>
      <c r="G24" s="44"/>
      <c r="H24" s="44"/>
      <c r="I24" s="44"/>
      <c r="J24" s="46"/>
    </row>
    <row r="25">
      <c r="A25" s="36" t="s">
        <v>72</v>
      </c>
      <c r="B25" s="36">
        <v>5</v>
      </c>
      <c r="C25" s="37" t="s">
        <v>92</v>
      </c>
      <c r="D25" s="36" t="s">
        <v>74</v>
      </c>
      <c r="E25" s="38" t="s">
        <v>93</v>
      </c>
      <c r="F25" s="39" t="s">
        <v>94</v>
      </c>
      <c r="G25" s="40">
        <v>1</v>
      </c>
      <c r="H25" s="41">
        <v>0</v>
      </c>
      <c r="I25" s="41">
        <f>ROUND(G25*H25,P4)</f>
        <v>0</v>
      </c>
      <c r="J25" s="36"/>
      <c r="O25" s="42">
        <f>I25*0.21</f>
        <v>0</v>
      </c>
      <c r="P25">
        <v>3</v>
      </c>
    </row>
    <row r="26">
      <c r="A26" s="36" t="s">
        <v>77</v>
      </c>
      <c r="B26" s="43"/>
      <c r="C26" s="44"/>
      <c r="D26" s="44"/>
      <c r="E26" s="45" t="s">
        <v>74</v>
      </c>
      <c r="F26" s="44"/>
      <c r="G26" s="44"/>
      <c r="H26" s="44"/>
      <c r="I26" s="44"/>
      <c r="J26" s="46"/>
    </row>
    <row r="27">
      <c r="A27" s="36" t="s">
        <v>78</v>
      </c>
      <c r="B27" s="43"/>
      <c r="C27" s="44"/>
      <c r="D27" s="44"/>
      <c r="E27" s="47" t="s">
        <v>79</v>
      </c>
      <c r="F27" s="44"/>
      <c r="G27" s="44"/>
      <c r="H27" s="44"/>
      <c r="I27" s="44"/>
      <c r="J27" s="46"/>
    </row>
    <row r="28" ht="120">
      <c r="A28" s="36" t="s">
        <v>80</v>
      </c>
      <c r="B28" s="43"/>
      <c r="C28" s="44"/>
      <c r="D28" s="44"/>
      <c r="E28" s="38" t="s">
        <v>95</v>
      </c>
      <c r="F28" s="44"/>
      <c r="G28" s="44"/>
      <c r="H28" s="44"/>
      <c r="I28" s="44"/>
      <c r="J28" s="46"/>
    </row>
    <row r="29">
      <c r="A29" s="36" t="s">
        <v>72</v>
      </c>
      <c r="B29" s="36">
        <v>6</v>
      </c>
      <c r="C29" s="37" t="s">
        <v>96</v>
      </c>
      <c r="D29" s="36" t="s">
        <v>74</v>
      </c>
      <c r="E29" s="38" t="s">
        <v>97</v>
      </c>
      <c r="F29" s="39" t="s">
        <v>76</v>
      </c>
      <c r="G29" s="40">
        <v>1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77</v>
      </c>
      <c r="B30" s="43"/>
      <c r="C30" s="44"/>
      <c r="D30" s="44"/>
      <c r="E30" s="38" t="s">
        <v>98</v>
      </c>
      <c r="F30" s="44"/>
      <c r="G30" s="44"/>
      <c r="H30" s="44"/>
      <c r="I30" s="44"/>
      <c r="J30" s="46"/>
    </row>
    <row r="31">
      <c r="A31" s="36" t="s">
        <v>78</v>
      </c>
      <c r="B31" s="43"/>
      <c r="C31" s="44"/>
      <c r="D31" s="44"/>
      <c r="E31" s="47" t="s">
        <v>79</v>
      </c>
      <c r="F31" s="44"/>
      <c r="G31" s="44"/>
      <c r="H31" s="44"/>
      <c r="I31" s="44"/>
      <c r="J31" s="46"/>
    </row>
    <row r="32" ht="45">
      <c r="A32" s="36" t="s">
        <v>80</v>
      </c>
      <c r="B32" s="43"/>
      <c r="C32" s="44"/>
      <c r="D32" s="44"/>
      <c r="E32" s="38" t="s">
        <v>99</v>
      </c>
      <c r="F32" s="44"/>
      <c r="G32" s="44"/>
      <c r="H32" s="44"/>
      <c r="I32" s="44"/>
      <c r="J32" s="46"/>
    </row>
    <row r="33">
      <c r="A33" s="36" t="s">
        <v>72</v>
      </c>
      <c r="B33" s="36">
        <v>7</v>
      </c>
      <c r="C33" s="37" t="s">
        <v>100</v>
      </c>
      <c r="D33" s="36" t="s">
        <v>74</v>
      </c>
      <c r="E33" s="38" t="s">
        <v>101</v>
      </c>
      <c r="F33" s="39" t="s">
        <v>76</v>
      </c>
      <c r="G33" s="40">
        <v>1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77</v>
      </c>
      <c r="B34" s="43"/>
      <c r="C34" s="44"/>
      <c r="D34" s="44"/>
      <c r="E34" s="45" t="s">
        <v>74</v>
      </c>
      <c r="F34" s="44"/>
      <c r="G34" s="44"/>
      <c r="H34" s="44"/>
      <c r="I34" s="44"/>
      <c r="J34" s="46"/>
    </row>
    <row r="35">
      <c r="A35" s="36" t="s">
        <v>78</v>
      </c>
      <c r="B35" s="43"/>
      <c r="C35" s="44"/>
      <c r="D35" s="44"/>
      <c r="E35" s="47" t="s">
        <v>79</v>
      </c>
      <c r="F35" s="44"/>
      <c r="G35" s="44"/>
      <c r="H35" s="44"/>
      <c r="I35" s="44"/>
      <c r="J35" s="46"/>
    </row>
    <row r="36" ht="30">
      <c r="A36" s="36" t="s">
        <v>80</v>
      </c>
      <c r="B36" s="48"/>
      <c r="C36" s="49"/>
      <c r="D36" s="49"/>
      <c r="E36" s="38" t="s">
        <v>102</v>
      </c>
      <c r="F36" s="49"/>
      <c r="G36" s="49"/>
      <c r="H36" s="49"/>
      <c r="I36" s="49"/>
      <c r="J3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47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47</v>
      </c>
      <c r="D5" s="21"/>
      <c r="E5" s="22" t="s">
        <v>48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216</v>
      </c>
      <c r="D10" s="36"/>
      <c r="E10" s="38" t="s">
        <v>217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218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SUMIFS(I15:I22,A15:A22,"P")</f>
        <v>0</v>
      </c>
      <c r="J14" s="35"/>
    </row>
    <row r="15">
      <c r="A15" s="36" t="s">
        <v>72</v>
      </c>
      <c r="B15" s="36">
        <v>2</v>
      </c>
      <c r="C15" s="37" t="s">
        <v>219</v>
      </c>
      <c r="D15" s="36" t="s">
        <v>74</v>
      </c>
      <c r="E15" s="38" t="s">
        <v>220</v>
      </c>
      <c r="F15" s="39" t="s">
        <v>105</v>
      </c>
      <c r="G15" s="40">
        <v>9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105">
      <c r="A17" s="36" t="s">
        <v>78</v>
      </c>
      <c r="B17" s="43"/>
      <c r="C17" s="44"/>
      <c r="D17" s="44"/>
      <c r="E17" s="47" t="s">
        <v>256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222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223</v>
      </c>
      <c r="D19" s="36"/>
      <c r="E19" s="38" t="s">
        <v>224</v>
      </c>
      <c r="F19" s="39" t="s">
        <v>105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257</v>
      </c>
      <c r="F21" s="44"/>
      <c r="G21" s="44"/>
      <c r="H21" s="44"/>
      <c r="I21" s="44"/>
      <c r="J21" s="46"/>
    </row>
    <row r="22" ht="300">
      <c r="A22" s="36" t="s">
        <v>80</v>
      </c>
      <c r="B22" s="43"/>
      <c r="C22" s="44"/>
      <c r="D22" s="44"/>
      <c r="E22" s="38" t="s">
        <v>226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209</v>
      </c>
      <c r="D23" s="33"/>
      <c r="E23" s="30" t="s">
        <v>210</v>
      </c>
      <c r="F23" s="33"/>
      <c r="G23" s="33"/>
      <c r="H23" s="33"/>
      <c r="I23" s="34">
        <f>SUMIFS(I24:I39,A24:A39,"P")</f>
        <v>0</v>
      </c>
      <c r="J23" s="35"/>
    </row>
    <row r="24">
      <c r="A24" s="36" t="s">
        <v>72</v>
      </c>
      <c r="B24" s="36">
        <v>4</v>
      </c>
      <c r="C24" s="37" t="s">
        <v>227</v>
      </c>
      <c r="D24" s="36" t="s">
        <v>74</v>
      </c>
      <c r="E24" s="38" t="s">
        <v>228</v>
      </c>
      <c r="F24" s="39" t="s">
        <v>105</v>
      </c>
      <c r="G24" s="40">
        <v>0.90000000000000002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258</v>
      </c>
      <c r="F26" s="44"/>
      <c r="G26" s="44"/>
      <c r="H26" s="44"/>
      <c r="I26" s="44"/>
      <c r="J26" s="46"/>
    </row>
    <row r="27" ht="409.5">
      <c r="A27" s="36" t="s">
        <v>80</v>
      </c>
      <c r="B27" s="43"/>
      <c r="C27" s="44"/>
      <c r="D27" s="44"/>
      <c r="E27" s="38" t="s">
        <v>230</v>
      </c>
      <c r="F27" s="44"/>
      <c r="G27" s="44"/>
      <c r="H27" s="44"/>
      <c r="I27" s="44"/>
      <c r="J27" s="46"/>
    </row>
    <row r="28">
      <c r="A28" s="36" t="s">
        <v>72</v>
      </c>
      <c r="B28" s="36">
        <v>5</v>
      </c>
      <c r="C28" s="37" t="s">
        <v>231</v>
      </c>
      <c r="D28" s="36" t="s">
        <v>74</v>
      </c>
      <c r="E28" s="38" t="s">
        <v>232</v>
      </c>
      <c r="F28" s="39" t="s">
        <v>105</v>
      </c>
      <c r="G28" s="40">
        <v>1.53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 ht="30">
      <c r="A30" s="36" t="s">
        <v>78</v>
      </c>
      <c r="B30" s="43"/>
      <c r="C30" s="44"/>
      <c r="D30" s="44"/>
      <c r="E30" s="47" t="s">
        <v>259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234</v>
      </c>
      <c r="D32" s="36" t="s">
        <v>74</v>
      </c>
      <c r="E32" s="38" t="s">
        <v>235</v>
      </c>
      <c r="F32" s="39" t="s">
        <v>105</v>
      </c>
      <c r="G32" s="40">
        <v>0.29999999999999999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260</v>
      </c>
      <c r="F34" s="44"/>
      <c r="G34" s="44"/>
      <c r="H34" s="44"/>
      <c r="I34" s="44"/>
      <c r="J34" s="46"/>
    </row>
    <row r="35" ht="60">
      <c r="A35" s="36" t="s">
        <v>80</v>
      </c>
      <c r="B35" s="43"/>
      <c r="C35" s="44"/>
      <c r="D35" s="44"/>
      <c r="E35" s="38" t="s">
        <v>237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211</v>
      </c>
      <c r="D36" s="36" t="s">
        <v>74</v>
      </c>
      <c r="E36" s="38" t="s">
        <v>212</v>
      </c>
      <c r="F36" s="39" t="s">
        <v>105</v>
      </c>
      <c r="G36" s="40">
        <v>2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38" t="s">
        <v>238</v>
      </c>
      <c r="F37" s="44"/>
      <c r="G37" s="44"/>
      <c r="H37" s="44"/>
      <c r="I37" s="44"/>
      <c r="J37" s="46"/>
    </row>
    <row r="38" ht="90">
      <c r="A38" s="36" t="s">
        <v>78</v>
      </c>
      <c r="B38" s="43"/>
      <c r="C38" s="44"/>
      <c r="D38" s="44"/>
      <c r="E38" s="47" t="s">
        <v>239</v>
      </c>
      <c r="F38" s="44"/>
      <c r="G38" s="44"/>
      <c r="H38" s="44"/>
      <c r="I38" s="44"/>
      <c r="J38" s="46"/>
    </row>
    <row r="39" ht="150">
      <c r="A39" s="36" t="s">
        <v>80</v>
      </c>
      <c r="B39" s="43"/>
      <c r="C39" s="44"/>
      <c r="D39" s="44"/>
      <c r="E39" s="38" t="s">
        <v>215</v>
      </c>
      <c r="F39" s="44"/>
      <c r="G39" s="44"/>
      <c r="H39" s="44"/>
      <c r="I39" s="44"/>
      <c r="J39" s="46"/>
    </row>
    <row r="40">
      <c r="A40" s="30" t="s">
        <v>69</v>
      </c>
      <c r="B40" s="31"/>
      <c r="C40" s="32" t="s">
        <v>240</v>
      </c>
      <c r="D40" s="33"/>
      <c r="E40" s="30" t="s">
        <v>241</v>
      </c>
      <c r="F40" s="33"/>
      <c r="G40" s="33"/>
      <c r="H40" s="33"/>
      <c r="I40" s="34">
        <f>SUMIFS(I41:I44,A41:A44,"P")</f>
        <v>0</v>
      </c>
      <c r="J40" s="35"/>
    </row>
    <row r="41">
      <c r="A41" s="36" t="s">
        <v>72</v>
      </c>
      <c r="B41" s="36">
        <v>8</v>
      </c>
      <c r="C41" s="37" t="s">
        <v>242</v>
      </c>
      <c r="D41" s="36" t="s">
        <v>74</v>
      </c>
      <c r="E41" s="38" t="s">
        <v>243</v>
      </c>
      <c r="F41" s="39" t="s">
        <v>105</v>
      </c>
      <c r="G41" s="40">
        <v>1.2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77</v>
      </c>
      <c r="B42" s="43"/>
      <c r="C42" s="44"/>
      <c r="D42" s="44"/>
      <c r="E42" s="45" t="s">
        <v>74</v>
      </c>
      <c r="F42" s="44"/>
      <c r="G42" s="44"/>
      <c r="H42" s="44"/>
      <c r="I42" s="44"/>
      <c r="J42" s="46"/>
    </row>
    <row r="43">
      <c r="A43" s="36" t="s">
        <v>78</v>
      </c>
      <c r="B43" s="43"/>
      <c r="C43" s="44"/>
      <c r="D43" s="44"/>
      <c r="E43" s="47" t="s">
        <v>244</v>
      </c>
      <c r="F43" s="44"/>
      <c r="G43" s="44"/>
      <c r="H43" s="44"/>
      <c r="I43" s="44"/>
      <c r="J43" s="46"/>
    </row>
    <row r="44" ht="409.5">
      <c r="A44" s="36" t="s">
        <v>80</v>
      </c>
      <c r="B44" s="43"/>
      <c r="C44" s="44"/>
      <c r="D44" s="44"/>
      <c r="E44" s="38" t="s">
        <v>230</v>
      </c>
      <c r="F44" s="44"/>
      <c r="G44" s="44"/>
      <c r="H44" s="44"/>
      <c r="I44" s="44"/>
      <c r="J44" s="46"/>
    </row>
    <row r="45">
      <c r="A45" s="30" t="s">
        <v>69</v>
      </c>
      <c r="B45" s="31"/>
      <c r="C45" s="32" t="s">
        <v>159</v>
      </c>
      <c r="D45" s="33"/>
      <c r="E45" s="30" t="s">
        <v>160</v>
      </c>
      <c r="F45" s="33"/>
      <c r="G45" s="33"/>
      <c r="H45" s="33"/>
      <c r="I45" s="34">
        <f>SUMIFS(I46:I57,A46:A57,"P")</f>
        <v>0</v>
      </c>
      <c r="J45" s="35"/>
    </row>
    <row r="46">
      <c r="A46" s="36" t="s">
        <v>72</v>
      </c>
      <c r="B46" s="36">
        <v>9</v>
      </c>
      <c r="C46" s="37" t="s">
        <v>261</v>
      </c>
      <c r="D46" s="36" t="s">
        <v>74</v>
      </c>
      <c r="E46" s="38" t="s">
        <v>262</v>
      </c>
      <c r="F46" s="39" t="s">
        <v>94</v>
      </c>
      <c r="G46" s="40">
        <v>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77</v>
      </c>
      <c r="B47" s="43"/>
      <c r="C47" s="44"/>
      <c r="D47" s="44"/>
      <c r="E47" s="45" t="s">
        <v>74</v>
      </c>
      <c r="F47" s="44"/>
      <c r="G47" s="44"/>
      <c r="H47" s="44"/>
      <c r="I47" s="44"/>
      <c r="J47" s="46"/>
    </row>
    <row r="48">
      <c r="A48" s="36" t="s">
        <v>78</v>
      </c>
      <c r="B48" s="43"/>
      <c r="C48" s="44"/>
      <c r="D48" s="44"/>
      <c r="E48" s="47" t="s">
        <v>247</v>
      </c>
      <c r="F48" s="44"/>
      <c r="G48" s="44"/>
      <c r="H48" s="44"/>
      <c r="I48" s="44"/>
      <c r="J48" s="46"/>
    </row>
    <row r="49" ht="409.5">
      <c r="A49" s="36" t="s">
        <v>80</v>
      </c>
      <c r="B49" s="43"/>
      <c r="C49" s="44"/>
      <c r="D49" s="44"/>
      <c r="E49" s="38" t="s">
        <v>248</v>
      </c>
      <c r="F49" s="44"/>
      <c r="G49" s="44"/>
      <c r="H49" s="44"/>
      <c r="I49" s="44"/>
      <c r="J49" s="46"/>
    </row>
    <row r="50">
      <c r="A50" s="36" t="s">
        <v>72</v>
      </c>
      <c r="B50" s="36">
        <v>10</v>
      </c>
      <c r="C50" s="37" t="s">
        <v>263</v>
      </c>
      <c r="D50" s="36" t="s">
        <v>74</v>
      </c>
      <c r="E50" s="38" t="s">
        <v>264</v>
      </c>
      <c r="F50" s="39" t="s">
        <v>125</v>
      </c>
      <c r="G50" s="40">
        <v>2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77</v>
      </c>
      <c r="B51" s="43"/>
      <c r="C51" s="44"/>
      <c r="D51" s="44"/>
      <c r="E51" s="45" t="s">
        <v>74</v>
      </c>
      <c r="F51" s="44"/>
      <c r="G51" s="44"/>
      <c r="H51" s="44"/>
      <c r="I51" s="44"/>
      <c r="J51" s="46"/>
    </row>
    <row r="52">
      <c r="A52" s="36" t="s">
        <v>78</v>
      </c>
      <c r="B52" s="43"/>
      <c r="C52" s="44"/>
      <c r="D52" s="44"/>
      <c r="E52" s="47" t="s">
        <v>247</v>
      </c>
      <c r="F52" s="44"/>
      <c r="G52" s="44"/>
      <c r="H52" s="44"/>
      <c r="I52" s="44"/>
      <c r="J52" s="46"/>
    </row>
    <row r="53" ht="75">
      <c r="A53" s="36" t="s">
        <v>80</v>
      </c>
      <c r="B53" s="43"/>
      <c r="C53" s="44"/>
      <c r="D53" s="44"/>
      <c r="E53" s="38" t="s">
        <v>251</v>
      </c>
      <c r="F53" s="44"/>
      <c r="G53" s="44"/>
      <c r="H53" s="44"/>
      <c r="I53" s="44"/>
      <c r="J53" s="46"/>
    </row>
    <row r="54">
      <c r="A54" s="36" t="s">
        <v>72</v>
      </c>
      <c r="B54" s="36">
        <v>11</v>
      </c>
      <c r="C54" s="37" t="s">
        <v>252</v>
      </c>
      <c r="D54" s="36" t="s">
        <v>74</v>
      </c>
      <c r="E54" s="38" t="s">
        <v>253</v>
      </c>
      <c r="F54" s="39" t="s">
        <v>105</v>
      </c>
      <c r="G54" s="40">
        <v>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254</v>
      </c>
      <c r="F56" s="44"/>
      <c r="G56" s="44"/>
      <c r="H56" s="44"/>
      <c r="I56" s="44"/>
      <c r="J56" s="46"/>
    </row>
    <row r="57" ht="150">
      <c r="A57" s="36" t="s">
        <v>80</v>
      </c>
      <c r="B57" s="48"/>
      <c r="C57" s="49"/>
      <c r="D57" s="49"/>
      <c r="E57" s="38" t="s">
        <v>255</v>
      </c>
      <c r="F57" s="49"/>
      <c r="G57" s="49"/>
      <c r="H57" s="49"/>
      <c r="I57" s="49"/>
      <c r="J5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49</v>
      </c>
      <c r="I3" s="24">
        <f>SUMIFS(I8:I16,A8:A16,"SD")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57</v>
      </c>
      <c r="C4" s="20" t="s">
        <v>49</v>
      </c>
      <c r="D4" s="21"/>
      <c r="E4" s="22" t="s">
        <v>50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58</v>
      </c>
      <c r="B5" s="26" t="s">
        <v>59</v>
      </c>
      <c r="C5" s="7" t="s">
        <v>60</v>
      </c>
      <c r="D5" s="7" t="s">
        <v>61</v>
      </c>
      <c r="E5" s="7" t="s">
        <v>62</v>
      </c>
      <c r="F5" s="7" t="s">
        <v>63</v>
      </c>
      <c r="G5" s="7" t="s">
        <v>64</v>
      </c>
      <c r="H5" s="7" t="s">
        <v>65</v>
      </c>
      <c r="I5" s="7"/>
      <c r="J5" s="27" t="s">
        <v>66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67</v>
      </c>
      <c r="I6" s="7" t="s">
        <v>68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69</v>
      </c>
      <c r="B8" s="31"/>
      <c r="C8" s="32" t="s">
        <v>70</v>
      </c>
      <c r="D8" s="33"/>
      <c r="E8" s="30" t="s">
        <v>71</v>
      </c>
      <c r="F8" s="33"/>
      <c r="G8" s="33"/>
      <c r="H8" s="33"/>
      <c r="I8" s="34">
        <f>SUMIFS(I9:I16,A9:A16,"P")</f>
        <v>0</v>
      </c>
      <c r="J8" s="35"/>
    </row>
    <row r="9">
      <c r="A9" s="36" t="s">
        <v>72</v>
      </c>
      <c r="B9" s="36">
        <v>1</v>
      </c>
      <c r="C9" s="37" t="s">
        <v>350</v>
      </c>
      <c r="D9" s="36" t="s">
        <v>74</v>
      </c>
      <c r="E9" s="38" t="s">
        <v>351</v>
      </c>
      <c r="F9" s="39" t="s">
        <v>76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 ht="30">
      <c r="A10" s="36" t="s">
        <v>77</v>
      </c>
      <c r="B10" s="43"/>
      <c r="C10" s="44"/>
      <c r="D10" s="44"/>
      <c r="E10" s="38" t="s">
        <v>352</v>
      </c>
      <c r="F10" s="44"/>
      <c r="G10" s="44"/>
      <c r="H10" s="44"/>
      <c r="I10" s="44"/>
      <c r="J10" s="46"/>
    </row>
    <row r="11">
      <c r="A11" s="36" t="s">
        <v>78</v>
      </c>
      <c r="B11" s="43"/>
      <c r="C11" s="44"/>
      <c r="D11" s="44"/>
      <c r="E11" s="47" t="s">
        <v>79</v>
      </c>
      <c r="F11" s="44"/>
      <c r="G11" s="44"/>
      <c r="H11" s="44"/>
      <c r="I11" s="44"/>
      <c r="J11" s="46"/>
    </row>
    <row r="12" ht="30">
      <c r="A12" s="36" t="s">
        <v>80</v>
      </c>
      <c r="B12" s="43"/>
      <c r="C12" s="44"/>
      <c r="D12" s="44"/>
      <c r="E12" s="38" t="s">
        <v>353</v>
      </c>
      <c r="F12" s="44"/>
      <c r="G12" s="44"/>
      <c r="H12" s="44"/>
      <c r="I12" s="44"/>
      <c r="J12" s="46"/>
    </row>
    <row r="13">
      <c r="A13" s="36" t="s">
        <v>72</v>
      </c>
      <c r="B13" s="36">
        <v>2</v>
      </c>
      <c r="C13" s="37" t="s">
        <v>354</v>
      </c>
      <c r="D13" s="36" t="s">
        <v>74</v>
      </c>
      <c r="E13" s="38" t="s">
        <v>355</v>
      </c>
      <c r="F13" s="39" t="s">
        <v>76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45">
      <c r="A14" s="36" t="s">
        <v>77</v>
      </c>
      <c r="B14" s="43"/>
      <c r="C14" s="44"/>
      <c r="D14" s="44"/>
      <c r="E14" s="38" t="s">
        <v>356</v>
      </c>
      <c r="F14" s="44"/>
      <c r="G14" s="44"/>
      <c r="H14" s="44"/>
      <c r="I14" s="44"/>
      <c r="J14" s="46"/>
    </row>
    <row r="15">
      <c r="A15" s="36" t="s">
        <v>78</v>
      </c>
      <c r="B15" s="43"/>
      <c r="C15" s="44"/>
      <c r="D15" s="44"/>
      <c r="E15" s="47" t="s">
        <v>79</v>
      </c>
      <c r="F15" s="44"/>
      <c r="G15" s="44"/>
      <c r="H15" s="44"/>
      <c r="I15" s="44"/>
      <c r="J15" s="46"/>
    </row>
    <row r="16" ht="30">
      <c r="A16" s="36" t="s">
        <v>80</v>
      </c>
      <c r="B16" s="48"/>
      <c r="C16" s="49"/>
      <c r="D16" s="49"/>
      <c r="E16" s="38" t="s">
        <v>353</v>
      </c>
      <c r="F16" s="49"/>
      <c r="G16" s="49"/>
      <c r="H16" s="49"/>
      <c r="I16" s="49"/>
      <c r="J1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13</v>
      </c>
      <c r="I3" s="24">
        <f>SUMIFS(I8:I67,A8:A67,"SD")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57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58</v>
      </c>
      <c r="B5" s="26" t="s">
        <v>59</v>
      </c>
      <c r="C5" s="7" t="s">
        <v>60</v>
      </c>
      <c r="D5" s="7" t="s">
        <v>61</v>
      </c>
      <c r="E5" s="7" t="s">
        <v>62</v>
      </c>
      <c r="F5" s="7" t="s">
        <v>63</v>
      </c>
      <c r="G5" s="7" t="s">
        <v>64</v>
      </c>
      <c r="H5" s="7" t="s">
        <v>65</v>
      </c>
      <c r="I5" s="7"/>
      <c r="J5" s="27" t="s">
        <v>66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67</v>
      </c>
      <c r="I6" s="7" t="s">
        <v>68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69</v>
      </c>
      <c r="B8" s="31"/>
      <c r="C8" s="32" t="s">
        <v>70</v>
      </c>
      <c r="D8" s="33"/>
      <c r="E8" s="30" t="s">
        <v>71</v>
      </c>
      <c r="F8" s="33"/>
      <c r="G8" s="33"/>
      <c r="H8" s="33"/>
      <c r="I8" s="34">
        <f>SUMIFS(I9:I16,A9:A16,"P")</f>
        <v>0</v>
      </c>
      <c r="J8" s="35"/>
    </row>
    <row r="9">
      <c r="A9" s="36" t="s">
        <v>72</v>
      </c>
      <c r="B9" s="36">
        <v>1</v>
      </c>
      <c r="C9" s="37" t="s">
        <v>103</v>
      </c>
      <c r="D9" s="36"/>
      <c r="E9" s="38" t="s">
        <v>104</v>
      </c>
      <c r="F9" s="39" t="s">
        <v>105</v>
      </c>
      <c r="G9" s="40">
        <v>1042.25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77</v>
      </c>
      <c r="B10" s="43"/>
      <c r="C10" s="44"/>
      <c r="D10" s="44"/>
      <c r="E10" s="45" t="s">
        <v>74</v>
      </c>
      <c r="F10" s="44"/>
      <c r="G10" s="44"/>
      <c r="H10" s="44"/>
      <c r="I10" s="44"/>
      <c r="J10" s="46"/>
    </row>
    <row r="11" ht="30">
      <c r="A11" s="36" t="s">
        <v>78</v>
      </c>
      <c r="B11" s="43"/>
      <c r="C11" s="44"/>
      <c r="D11" s="44"/>
      <c r="E11" s="47" t="s">
        <v>106</v>
      </c>
      <c r="F11" s="44"/>
      <c r="G11" s="44"/>
      <c r="H11" s="44"/>
      <c r="I11" s="44"/>
      <c r="J11" s="46"/>
    </row>
    <row r="12" ht="30">
      <c r="A12" s="36" t="s">
        <v>80</v>
      </c>
      <c r="B12" s="43"/>
      <c r="C12" s="44"/>
      <c r="D12" s="44"/>
      <c r="E12" s="38" t="s">
        <v>107</v>
      </c>
      <c r="F12" s="44"/>
      <c r="G12" s="44"/>
      <c r="H12" s="44"/>
      <c r="I12" s="44"/>
      <c r="J12" s="46"/>
    </row>
    <row r="13">
      <c r="A13" s="36" t="s">
        <v>72</v>
      </c>
      <c r="B13" s="36">
        <v>2</v>
      </c>
      <c r="C13" s="37" t="s">
        <v>108</v>
      </c>
      <c r="D13" s="36"/>
      <c r="E13" s="38" t="s">
        <v>109</v>
      </c>
      <c r="F13" s="39" t="s">
        <v>105</v>
      </c>
      <c r="G13" s="40">
        <v>1137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77</v>
      </c>
      <c r="B14" s="43"/>
      <c r="C14" s="44"/>
      <c r="D14" s="44"/>
      <c r="E14" s="45" t="s">
        <v>74</v>
      </c>
      <c r="F14" s="44"/>
      <c r="G14" s="44"/>
      <c r="H14" s="44"/>
      <c r="I14" s="44"/>
      <c r="J14" s="46"/>
    </row>
    <row r="15" ht="105">
      <c r="A15" s="36" t="s">
        <v>78</v>
      </c>
      <c r="B15" s="43"/>
      <c r="C15" s="44"/>
      <c r="D15" s="44"/>
      <c r="E15" s="47" t="s">
        <v>110</v>
      </c>
      <c r="F15" s="44"/>
      <c r="G15" s="44"/>
      <c r="H15" s="44"/>
      <c r="I15" s="44"/>
      <c r="J15" s="46"/>
    </row>
    <row r="16" ht="30">
      <c r="A16" s="36" t="s">
        <v>80</v>
      </c>
      <c r="B16" s="43"/>
      <c r="C16" s="44"/>
      <c r="D16" s="44"/>
      <c r="E16" s="38" t="s">
        <v>107</v>
      </c>
      <c r="F16" s="44"/>
      <c r="G16" s="44"/>
      <c r="H16" s="44"/>
      <c r="I16" s="44"/>
      <c r="J16" s="46"/>
    </row>
    <row r="17">
      <c r="A17" s="30" t="s">
        <v>69</v>
      </c>
      <c r="B17" s="31"/>
      <c r="C17" s="32" t="s">
        <v>111</v>
      </c>
      <c r="D17" s="33"/>
      <c r="E17" s="30" t="s">
        <v>112</v>
      </c>
      <c r="F17" s="33"/>
      <c r="G17" s="33"/>
      <c r="H17" s="33"/>
      <c r="I17" s="34">
        <f>SUMIFS(I18:I33,A18:A33,"P")</f>
        <v>0</v>
      </c>
      <c r="J17" s="35"/>
    </row>
    <row r="18">
      <c r="A18" s="36" t="s">
        <v>72</v>
      </c>
      <c r="B18" s="36">
        <v>3</v>
      </c>
      <c r="C18" s="37" t="s">
        <v>113</v>
      </c>
      <c r="D18" s="36" t="s">
        <v>74</v>
      </c>
      <c r="E18" s="38" t="s">
        <v>114</v>
      </c>
      <c r="F18" s="39" t="s">
        <v>105</v>
      </c>
      <c r="G18" s="40">
        <v>94.75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77</v>
      </c>
      <c r="B19" s="43"/>
      <c r="C19" s="44"/>
      <c r="D19" s="44"/>
      <c r="E19" s="38" t="s">
        <v>115</v>
      </c>
      <c r="F19" s="44"/>
      <c r="G19" s="44"/>
      <c r="H19" s="44"/>
      <c r="I19" s="44"/>
      <c r="J19" s="46"/>
    </row>
    <row r="20">
      <c r="A20" s="36" t="s">
        <v>78</v>
      </c>
      <c r="B20" s="43"/>
      <c r="C20" s="44"/>
      <c r="D20" s="44"/>
      <c r="E20" s="47" t="s">
        <v>116</v>
      </c>
      <c r="F20" s="44"/>
      <c r="G20" s="44"/>
      <c r="H20" s="44"/>
      <c r="I20" s="44"/>
      <c r="J20" s="46"/>
    </row>
    <row r="21" ht="90">
      <c r="A21" s="36" t="s">
        <v>80</v>
      </c>
      <c r="B21" s="43"/>
      <c r="C21" s="44"/>
      <c r="D21" s="44"/>
      <c r="E21" s="38" t="s">
        <v>117</v>
      </c>
      <c r="F21" s="44"/>
      <c r="G21" s="44"/>
      <c r="H21" s="44"/>
      <c r="I21" s="44"/>
      <c r="J21" s="46"/>
    </row>
    <row r="22">
      <c r="A22" s="36" t="s">
        <v>72</v>
      </c>
      <c r="B22" s="36">
        <v>4</v>
      </c>
      <c r="C22" s="37" t="s">
        <v>118</v>
      </c>
      <c r="D22" s="36" t="s">
        <v>74</v>
      </c>
      <c r="E22" s="38" t="s">
        <v>119</v>
      </c>
      <c r="F22" s="39" t="s">
        <v>120</v>
      </c>
      <c r="G22" s="40">
        <v>1895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77</v>
      </c>
      <c r="B23" s="43"/>
      <c r="C23" s="44"/>
      <c r="D23" s="44"/>
      <c r="E23" s="45" t="s">
        <v>74</v>
      </c>
      <c r="F23" s="44"/>
      <c r="G23" s="44"/>
      <c r="H23" s="44"/>
      <c r="I23" s="44"/>
      <c r="J23" s="46"/>
    </row>
    <row r="24">
      <c r="A24" s="36" t="s">
        <v>78</v>
      </c>
      <c r="B24" s="43"/>
      <c r="C24" s="44"/>
      <c r="D24" s="44"/>
      <c r="E24" s="47" t="s">
        <v>121</v>
      </c>
      <c r="F24" s="44"/>
      <c r="G24" s="44"/>
      <c r="H24" s="44"/>
      <c r="I24" s="44"/>
      <c r="J24" s="46"/>
    </row>
    <row r="25" ht="90">
      <c r="A25" s="36" t="s">
        <v>80</v>
      </c>
      <c r="B25" s="43"/>
      <c r="C25" s="44"/>
      <c r="D25" s="44"/>
      <c r="E25" s="38" t="s">
        <v>122</v>
      </c>
      <c r="F25" s="44"/>
      <c r="G25" s="44"/>
      <c r="H25" s="44"/>
      <c r="I25" s="44"/>
      <c r="J25" s="46"/>
    </row>
    <row r="26">
      <c r="A26" s="36" t="s">
        <v>72</v>
      </c>
      <c r="B26" s="36">
        <v>5</v>
      </c>
      <c r="C26" s="37" t="s">
        <v>123</v>
      </c>
      <c r="D26" s="36" t="s">
        <v>74</v>
      </c>
      <c r="E26" s="38" t="s">
        <v>124</v>
      </c>
      <c r="F26" s="39" t="s">
        <v>125</v>
      </c>
      <c r="G26" s="40">
        <v>3790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77</v>
      </c>
      <c r="B27" s="43"/>
      <c r="C27" s="44"/>
      <c r="D27" s="44"/>
      <c r="E27" s="45" t="s">
        <v>74</v>
      </c>
      <c r="F27" s="44"/>
      <c r="G27" s="44"/>
      <c r="H27" s="44"/>
      <c r="I27" s="44"/>
      <c r="J27" s="46"/>
    </row>
    <row r="28">
      <c r="A28" s="36" t="s">
        <v>78</v>
      </c>
      <c r="B28" s="43"/>
      <c r="C28" s="44"/>
      <c r="D28" s="44"/>
      <c r="E28" s="47" t="s">
        <v>126</v>
      </c>
      <c r="F28" s="44"/>
      <c r="G28" s="44"/>
      <c r="H28" s="44"/>
      <c r="I28" s="44"/>
      <c r="J28" s="46"/>
    </row>
    <row r="29" ht="90">
      <c r="A29" s="36" t="s">
        <v>80</v>
      </c>
      <c r="B29" s="43"/>
      <c r="C29" s="44"/>
      <c r="D29" s="44"/>
      <c r="E29" s="38" t="s">
        <v>122</v>
      </c>
      <c r="F29" s="44"/>
      <c r="G29" s="44"/>
      <c r="H29" s="44"/>
      <c r="I29" s="44"/>
      <c r="J29" s="46"/>
    </row>
    <row r="30">
      <c r="A30" s="36" t="s">
        <v>72</v>
      </c>
      <c r="B30" s="36">
        <v>6</v>
      </c>
      <c r="C30" s="37" t="s">
        <v>127</v>
      </c>
      <c r="D30" s="36" t="s">
        <v>74</v>
      </c>
      <c r="E30" s="38" t="s">
        <v>128</v>
      </c>
      <c r="F30" s="39" t="s">
        <v>105</v>
      </c>
      <c r="G30" s="40">
        <v>473.75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77</v>
      </c>
      <c r="B31" s="43"/>
      <c r="C31" s="44"/>
      <c r="D31" s="44"/>
      <c r="E31" s="45" t="s">
        <v>74</v>
      </c>
      <c r="F31" s="44"/>
      <c r="G31" s="44"/>
      <c r="H31" s="44"/>
      <c r="I31" s="44"/>
      <c r="J31" s="46"/>
    </row>
    <row r="32" ht="30">
      <c r="A32" s="36" t="s">
        <v>78</v>
      </c>
      <c r="B32" s="43"/>
      <c r="C32" s="44"/>
      <c r="D32" s="44"/>
      <c r="E32" s="47" t="s">
        <v>129</v>
      </c>
      <c r="F32" s="44"/>
      <c r="G32" s="44"/>
      <c r="H32" s="44"/>
      <c r="I32" s="44"/>
      <c r="J32" s="46"/>
    </row>
    <row r="33" ht="405">
      <c r="A33" s="36" t="s">
        <v>80</v>
      </c>
      <c r="B33" s="43"/>
      <c r="C33" s="44"/>
      <c r="D33" s="44"/>
      <c r="E33" s="38" t="s">
        <v>130</v>
      </c>
      <c r="F33" s="44"/>
      <c r="G33" s="44"/>
      <c r="H33" s="44"/>
      <c r="I33" s="44"/>
      <c r="J33" s="46"/>
    </row>
    <row r="34">
      <c r="A34" s="30" t="s">
        <v>69</v>
      </c>
      <c r="B34" s="31"/>
      <c r="C34" s="32" t="s">
        <v>131</v>
      </c>
      <c r="D34" s="33"/>
      <c r="E34" s="30" t="s">
        <v>132</v>
      </c>
      <c r="F34" s="33"/>
      <c r="G34" s="33"/>
      <c r="H34" s="33"/>
      <c r="I34" s="34">
        <f>SUMIFS(I35:I58,A35:A58,"P")</f>
        <v>0</v>
      </c>
      <c r="J34" s="35"/>
    </row>
    <row r="35">
      <c r="A35" s="36" t="s">
        <v>72</v>
      </c>
      <c r="B35" s="36">
        <v>7</v>
      </c>
      <c r="C35" s="37" t="s">
        <v>133</v>
      </c>
      <c r="D35" s="36"/>
      <c r="E35" s="38" t="s">
        <v>134</v>
      </c>
      <c r="F35" s="39" t="s">
        <v>105</v>
      </c>
      <c r="G35" s="40">
        <v>426.375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77</v>
      </c>
      <c r="B36" s="43"/>
      <c r="C36" s="44"/>
      <c r="D36" s="44"/>
      <c r="E36" s="38" t="s">
        <v>135</v>
      </c>
      <c r="F36" s="44"/>
      <c r="G36" s="44"/>
      <c r="H36" s="44"/>
      <c r="I36" s="44"/>
      <c r="J36" s="46"/>
    </row>
    <row r="37" ht="30">
      <c r="A37" s="36" t="s">
        <v>78</v>
      </c>
      <c r="B37" s="43"/>
      <c r="C37" s="44"/>
      <c r="D37" s="44"/>
      <c r="E37" s="47" t="s">
        <v>136</v>
      </c>
      <c r="F37" s="44"/>
      <c r="G37" s="44"/>
      <c r="H37" s="44"/>
      <c r="I37" s="44"/>
      <c r="J37" s="46"/>
    </row>
    <row r="38" ht="60">
      <c r="A38" s="36" t="s">
        <v>80</v>
      </c>
      <c r="B38" s="43"/>
      <c r="C38" s="44"/>
      <c r="D38" s="44"/>
      <c r="E38" s="38" t="s">
        <v>137</v>
      </c>
      <c r="F38" s="44"/>
      <c r="G38" s="44"/>
      <c r="H38" s="44"/>
      <c r="I38" s="44"/>
      <c r="J38" s="46"/>
    </row>
    <row r="39">
      <c r="A39" s="36" t="s">
        <v>72</v>
      </c>
      <c r="B39" s="36">
        <v>8</v>
      </c>
      <c r="C39" s="37" t="s">
        <v>138</v>
      </c>
      <c r="D39" s="36" t="s">
        <v>74</v>
      </c>
      <c r="E39" s="38" t="s">
        <v>139</v>
      </c>
      <c r="F39" s="39" t="s">
        <v>120</v>
      </c>
      <c r="G39" s="40">
        <v>1895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30">
      <c r="A40" s="36" t="s">
        <v>77</v>
      </c>
      <c r="B40" s="43"/>
      <c r="C40" s="44"/>
      <c r="D40" s="44"/>
      <c r="E40" s="38" t="s">
        <v>140</v>
      </c>
      <c r="F40" s="44"/>
      <c r="G40" s="44"/>
      <c r="H40" s="44"/>
      <c r="I40" s="44"/>
      <c r="J40" s="46"/>
    </row>
    <row r="41" ht="30">
      <c r="A41" s="36" t="s">
        <v>78</v>
      </c>
      <c r="B41" s="43"/>
      <c r="C41" s="44"/>
      <c r="D41" s="44"/>
      <c r="E41" s="47" t="s">
        <v>141</v>
      </c>
      <c r="F41" s="44"/>
      <c r="G41" s="44"/>
      <c r="H41" s="44"/>
      <c r="I41" s="44"/>
      <c r="J41" s="46"/>
    </row>
    <row r="42" ht="120">
      <c r="A42" s="36" t="s">
        <v>80</v>
      </c>
      <c r="B42" s="43"/>
      <c r="C42" s="44"/>
      <c r="D42" s="44"/>
      <c r="E42" s="38" t="s">
        <v>142</v>
      </c>
      <c r="F42" s="44"/>
      <c r="G42" s="44"/>
      <c r="H42" s="44"/>
      <c r="I42" s="44"/>
      <c r="J42" s="46"/>
    </row>
    <row r="43">
      <c r="A43" s="36" t="s">
        <v>72</v>
      </c>
      <c r="B43" s="36">
        <v>9</v>
      </c>
      <c r="C43" s="37" t="s">
        <v>143</v>
      </c>
      <c r="D43" s="36" t="s">
        <v>74</v>
      </c>
      <c r="E43" s="38" t="s">
        <v>144</v>
      </c>
      <c r="F43" s="39" t="s">
        <v>120</v>
      </c>
      <c r="G43" s="40">
        <v>947.5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77</v>
      </c>
      <c r="B44" s="43"/>
      <c r="C44" s="44"/>
      <c r="D44" s="44"/>
      <c r="E44" s="45" t="s">
        <v>74</v>
      </c>
      <c r="F44" s="44"/>
      <c r="G44" s="44"/>
      <c r="H44" s="44"/>
      <c r="I44" s="44"/>
      <c r="J44" s="46"/>
    </row>
    <row r="45" ht="30">
      <c r="A45" s="36" t="s">
        <v>78</v>
      </c>
      <c r="B45" s="43"/>
      <c r="C45" s="44"/>
      <c r="D45" s="44"/>
      <c r="E45" s="47" t="s">
        <v>145</v>
      </c>
      <c r="F45" s="44"/>
      <c r="G45" s="44"/>
      <c r="H45" s="44"/>
      <c r="I45" s="44"/>
      <c r="J45" s="46"/>
    </row>
    <row r="46" ht="75">
      <c r="A46" s="36" t="s">
        <v>80</v>
      </c>
      <c r="B46" s="43"/>
      <c r="C46" s="44"/>
      <c r="D46" s="44"/>
      <c r="E46" s="38" t="s">
        <v>146</v>
      </c>
      <c r="F46" s="44"/>
      <c r="G46" s="44"/>
      <c r="H46" s="44"/>
      <c r="I46" s="44"/>
      <c r="J46" s="46"/>
    </row>
    <row r="47">
      <c r="A47" s="36" t="s">
        <v>72</v>
      </c>
      <c r="B47" s="36">
        <v>10</v>
      </c>
      <c r="C47" s="37" t="s">
        <v>147</v>
      </c>
      <c r="D47" s="36" t="s">
        <v>74</v>
      </c>
      <c r="E47" s="38" t="s">
        <v>148</v>
      </c>
      <c r="F47" s="39" t="s">
        <v>120</v>
      </c>
      <c r="G47" s="40">
        <v>19196.349999999999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77</v>
      </c>
      <c r="B48" s="43"/>
      <c r="C48" s="44"/>
      <c r="D48" s="44"/>
      <c r="E48" s="45" t="s">
        <v>74</v>
      </c>
      <c r="F48" s="44"/>
      <c r="G48" s="44"/>
      <c r="H48" s="44"/>
      <c r="I48" s="44"/>
      <c r="J48" s="46"/>
    </row>
    <row r="49" ht="75">
      <c r="A49" s="36" t="s">
        <v>78</v>
      </c>
      <c r="B49" s="43"/>
      <c r="C49" s="44"/>
      <c r="D49" s="44"/>
      <c r="E49" s="47" t="s">
        <v>149</v>
      </c>
      <c r="F49" s="44"/>
      <c r="G49" s="44"/>
      <c r="H49" s="44"/>
      <c r="I49" s="44"/>
      <c r="J49" s="46"/>
    </row>
    <row r="50" ht="75">
      <c r="A50" s="36" t="s">
        <v>80</v>
      </c>
      <c r="B50" s="43"/>
      <c r="C50" s="44"/>
      <c r="D50" s="44"/>
      <c r="E50" s="38" t="s">
        <v>146</v>
      </c>
      <c r="F50" s="44"/>
      <c r="G50" s="44"/>
      <c r="H50" s="44"/>
      <c r="I50" s="44"/>
      <c r="J50" s="46"/>
    </row>
    <row r="51">
      <c r="A51" s="36" t="s">
        <v>72</v>
      </c>
      <c r="B51" s="36">
        <v>11</v>
      </c>
      <c r="C51" s="37" t="s">
        <v>150</v>
      </c>
      <c r="D51" s="36" t="s">
        <v>74</v>
      </c>
      <c r="E51" s="38" t="s">
        <v>151</v>
      </c>
      <c r="F51" s="39" t="s">
        <v>120</v>
      </c>
      <c r="G51" s="40">
        <v>9475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77</v>
      </c>
      <c r="B52" s="43"/>
      <c r="C52" s="44"/>
      <c r="D52" s="44"/>
      <c r="E52" s="38" t="s">
        <v>152</v>
      </c>
      <c r="F52" s="44"/>
      <c r="G52" s="44"/>
      <c r="H52" s="44"/>
      <c r="I52" s="44"/>
      <c r="J52" s="46"/>
    </row>
    <row r="53" ht="30">
      <c r="A53" s="36" t="s">
        <v>78</v>
      </c>
      <c r="B53" s="43"/>
      <c r="C53" s="44"/>
      <c r="D53" s="44"/>
      <c r="E53" s="47" t="s">
        <v>153</v>
      </c>
      <c r="F53" s="44"/>
      <c r="G53" s="44"/>
      <c r="H53" s="44"/>
      <c r="I53" s="44"/>
      <c r="J53" s="46"/>
    </row>
    <row r="54" ht="165">
      <c r="A54" s="36" t="s">
        <v>80</v>
      </c>
      <c r="B54" s="43"/>
      <c r="C54" s="44"/>
      <c r="D54" s="44"/>
      <c r="E54" s="38" t="s">
        <v>154</v>
      </c>
      <c r="F54" s="44"/>
      <c r="G54" s="44"/>
      <c r="H54" s="44"/>
      <c r="I54" s="44"/>
      <c r="J54" s="46"/>
    </row>
    <row r="55">
      <c r="A55" s="36" t="s">
        <v>72</v>
      </c>
      <c r="B55" s="36">
        <v>12</v>
      </c>
      <c r="C55" s="37" t="s">
        <v>155</v>
      </c>
      <c r="D55" s="36" t="s">
        <v>74</v>
      </c>
      <c r="E55" s="38" t="s">
        <v>156</v>
      </c>
      <c r="F55" s="39" t="s">
        <v>105</v>
      </c>
      <c r="G55" s="40">
        <v>533.44299999999998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77</v>
      </c>
      <c r="B56" s="43"/>
      <c r="C56" s="44"/>
      <c r="D56" s="44"/>
      <c r="E56" s="38" t="s">
        <v>157</v>
      </c>
      <c r="F56" s="44"/>
      <c r="G56" s="44"/>
      <c r="H56" s="44"/>
      <c r="I56" s="44"/>
      <c r="J56" s="46"/>
    </row>
    <row r="57" ht="60">
      <c r="A57" s="36" t="s">
        <v>78</v>
      </c>
      <c r="B57" s="43"/>
      <c r="C57" s="44"/>
      <c r="D57" s="44"/>
      <c r="E57" s="47" t="s">
        <v>158</v>
      </c>
      <c r="F57" s="44"/>
      <c r="G57" s="44"/>
      <c r="H57" s="44"/>
      <c r="I57" s="44"/>
      <c r="J57" s="46"/>
    </row>
    <row r="58" ht="165">
      <c r="A58" s="36" t="s">
        <v>80</v>
      </c>
      <c r="B58" s="43"/>
      <c r="C58" s="44"/>
      <c r="D58" s="44"/>
      <c r="E58" s="38" t="s">
        <v>154</v>
      </c>
      <c r="F58" s="44"/>
      <c r="G58" s="44"/>
      <c r="H58" s="44"/>
      <c r="I58" s="44"/>
      <c r="J58" s="46"/>
    </row>
    <row r="59">
      <c r="A59" s="30" t="s">
        <v>69</v>
      </c>
      <c r="B59" s="31"/>
      <c r="C59" s="32" t="s">
        <v>159</v>
      </c>
      <c r="D59" s="33"/>
      <c r="E59" s="30" t="s">
        <v>160</v>
      </c>
      <c r="F59" s="33"/>
      <c r="G59" s="33"/>
      <c r="H59" s="33"/>
      <c r="I59" s="34">
        <f>SUMIFS(I60:I67,A60:A67,"P")</f>
        <v>0</v>
      </c>
      <c r="J59" s="35"/>
    </row>
    <row r="60" ht="30">
      <c r="A60" s="36" t="s">
        <v>72</v>
      </c>
      <c r="B60" s="36">
        <v>13</v>
      </c>
      <c r="C60" s="37" t="s">
        <v>161</v>
      </c>
      <c r="D60" s="36" t="s">
        <v>74</v>
      </c>
      <c r="E60" s="38" t="s">
        <v>162</v>
      </c>
      <c r="F60" s="39" t="s">
        <v>120</v>
      </c>
      <c r="G60" s="40">
        <v>473.75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77</v>
      </c>
      <c r="B61" s="43"/>
      <c r="C61" s="44"/>
      <c r="D61" s="44"/>
      <c r="E61" s="45" t="s">
        <v>74</v>
      </c>
      <c r="F61" s="44"/>
      <c r="G61" s="44"/>
      <c r="H61" s="44"/>
      <c r="I61" s="44"/>
      <c r="J61" s="46"/>
    </row>
    <row r="62">
      <c r="A62" s="36" t="s">
        <v>78</v>
      </c>
      <c r="B62" s="43"/>
      <c r="C62" s="44"/>
      <c r="D62" s="44"/>
      <c r="E62" s="47" t="s">
        <v>163</v>
      </c>
      <c r="F62" s="44"/>
      <c r="G62" s="44"/>
      <c r="H62" s="44"/>
      <c r="I62" s="44"/>
      <c r="J62" s="46"/>
    </row>
    <row r="63" ht="60">
      <c r="A63" s="36" t="s">
        <v>80</v>
      </c>
      <c r="B63" s="43"/>
      <c r="C63" s="44"/>
      <c r="D63" s="44"/>
      <c r="E63" s="38" t="s">
        <v>164</v>
      </c>
      <c r="F63" s="44"/>
      <c r="G63" s="44"/>
      <c r="H63" s="44"/>
      <c r="I63" s="44"/>
      <c r="J63" s="46"/>
    </row>
    <row r="64">
      <c r="A64" s="36" t="s">
        <v>72</v>
      </c>
      <c r="B64" s="36">
        <v>14</v>
      </c>
      <c r="C64" s="37" t="s">
        <v>165</v>
      </c>
      <c r="D64" s="36" t="s">
        <v>74</v>
      </c>
      <c r="E64" s="38" t="s">
        <v>166</v>
      </c>
      <c r="F64" s="39" t="s">
        <v>120</v>
      </c>
      <c r="G64" s="40">
        <v>9475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77</v>
      </c>
      <c r="B65" s="43"/>
      <c r="C65" s="44"/>
      <c r="D65" s="44"/>
      <c r="E65" s="45" t="s">
        <v>74</v>
      </c>
      <c r="F65" s="44"/>
      <c r="G65" s="44"/>
      <c r="H65" s="44"/>
      <c r="I65" s="44"/>
      <c r="J65" s="46"/>
    </row>
    <row r="66">
      <c r="A66" s="36" t="s">
        <v>78</v>
      </c>
      <c r="B66" s="43"/>
      <c r="C66" s="44"/>
      <c r="D66" s="44"/>
      <c r="E66" s="47" t="s">
        <v>167</v>
      </c>
      <c r="F66" s="44"/>
      <c r="G66" s="44"/>
      <c r="H66" s="44"/>
      <c r="I66" s="44"/>
      <c r="J66" s="46"/>
    </row>
    <row r="67" ht="30">
      <c r="A67" s="36" t="s">
        <v>80</v>
      </c>
      <c r="B67" s="48"/>
      <c r="C67" s="49"/>
      <c r="D67" s="49"/>
      <c r="E67" s="38" t="s">
        <v>168</v>
      </c>
      <c r="F67" s="49"/>
      <c r="G67" s="49"/>
      <c r="H67" s="49"/>
      <c r="I67" s="49"/>
      <c r="J6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15</v>
      </c>
      <c r="I3" s="24">
        <f>SUMIFS(I8:I75,A8:A75,"SD")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57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58</v>
      </c>
      <c r="B5" s="26" t="s">
        <v>59</v>
      </c>
      <c r="C5" s="7" t="s">
        <v>60</v>
      </c>
      <c r="D5" s="7" t="s">
        <v>61</v>
      </c>
      <c r="E5" s="7" t="s">
        <v>62</v>
      </c>
      <c r="F5" s="7" t="s">
        <v>63</v>
      </c>
      <c r="G5" s="7" t="s">
        <v>64</v>
      </c>
      <c r="H5" s="7" t="s">
        <v>65</v>
      </c>
      <c r="I5" s="7"/>
      <c r="J5" s="27" t="s">
        <v>66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67</v>
      </c>
      <c r="I6" s="7" t="s">
        <v>68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69</v>
      </c>
      <c r="B8" s="31"/>
      <c r="C8" s="32" t="s">
        <v>70</v>
      </c>
      <c r="D8" s="33"/>
      <c r="E8" s="30" t="s">
        <v>71</v>
      </c>
      <c r="F8" s="33"/>
      <c r="G8" s="33"/>
      <c r="H8" s="33"/>
      <c r="I8" s="34">
        <f>SUMIFS(I9:I16,A9:A16,"P")</f>
        <v>0</v>
      </c>
      <c r="J8" s="35"/>
    </row>
    <row r="9">
      <c r="A9" s="36" t="s">
        <v>72</v>
      </c>
      <c r="B9" s="36">
        <v>1</v>
      </c>
      <c r="C9" s="37" t="s">
        <v>103</v>
      </c>
      <c r="D9" s="36"/>
      <c r="E9" s="38" t="s">
        <v>104</v>
      </c>
      <c r="F9" s="39" t="s">
        <v>105</v>
      </c>
      <c r="G9" s="40">
        <v>1065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77</v>
      </c>
      <c r="B10" s="43"/>
      <c r="C10" s="44"/>
      <c r="D10" s="44"/>
      <c r="E10" s="45" t="s">
        <v>74</v>
      </c>
      <c r="F10" s="44"/>
      <c r="G10" s="44"/>
      <c r="H10" s="44"/>
      <c r="I10" s="44"/>
      <c r="J10" s="46"/>
    </row>
    <row r="11" ht="30">
      <c r="A11" s="36" t="s">
        <v>78</v>
      </c>
      <c r="B11" s="43"/>
      <c r="C11" s="44"/>
      <c r="D11" s="44"/>
      <c r="E11" s="47" t="s">
        <v>169</v>
      </c>
      <c r="F11" s="44"/>
      <c r="G11" s="44"/>
      <c r="H11" s="44"/>
      <c r="I11" s="44"/>
      <c r="J11" s="46"/>
    </row>
    <row r="12" ht="30">
      <c r="A12" s="36" t="s">
        <v>80</v>
      </c>
      <c r="B12" s="43"/>
      <c r="C12" s="44"/>
      <c r="D12" s="44"/>
      <c r="E12" s="38" t="s">
        <v>107</v>
      </c>
      <c r="F12" s="44"/>
      <c r="G12" s="44"/>
      <c r="H12" s="44"/>
      <c r="I12" s="44"/>
      <c r="J12" s="46"/>
    </row>
    <row r="13">
      <c r="A13" s="36" t="s">
        <v>72</v>
      </c>
      <c r="B13" s="36">
        <v>2</v>
      </c>
      <c r="C13" s="37" t="s">
        <v>108</v>
      </c>
      <c r="D13" s="36"/>
      <c r="E13" s="38" t="s">
        <v>109</v>
      </c>
      <c r="F13" s="39" t="s">
        <v>105</v>
      </c>
      <c r="G13" s="40">
        <v>1278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77</v>
      </c>
      <c r="B14" s="43"/>
      <c r="C14" s="44"/>
      <c r="D14" s="44"/>
      <c r="E14" s="45" t="s">
        <v>74</v>
      </c>
      <c r="F14" s="44"/>
      <c r="G14" s="44"/>
      <c r="H14" s="44"/>
      <c r="I14" s="44"/>
      <c r="J14" s="46"/>
    </row>
    <row r="15" ht="105">
      <c r="A15" s="36" t="s">
        <v>78</v>
      </c>
      <c r="B15" s="43"/>
      <c r="C15" s="44"/>
      <c r="D15" s="44"/>
      <c r="E15" s="47" t="s">
        <v>170</v>
      </c>
      <c r="F15" s="44"/>
      <c r="G15" s="44"/>
      <c r="H15" s="44"/>
      <c r="I15" s="44"/>
      <c r="J15" s="46"/>
    </row>
    <row r="16" ht="30">
      <c r="A16" s="36" t="s">
        <v>80</v>
      </c>
      <c r="B16" s="43"/>
      <c r="C16" s="44"/>
      <c r="D16" s="44"/>
      <c r="E16" s="38" t="s">
        <v>107</v>
      </c>
      <c r="F16" s="44"/>
      <c r="G16" s="44"/>
      <c r="H16" s="44"/>
      <c r="I16" s="44"/>
      <c r="J16" s="46"/>
    </row>
    <row r="17">
      <c r="A17" s="30" t="s">
        <v>69</v>
      </c>
      <c r="B17" s="31"/>
      <c r="C17" s="32" t="s">
        <v>111</v>
      </c>
      <c r="D17" s="33"/>
      <c r="E17" s="30" t="s">
        <v>112</v>
      </c>
      <c r="F17" s="33"/>
      <c r="G17" s="33"/>
      <c r="H17" s="33"/>
      <c r="I17" s="34">
        <f>SUMIFS(I18:I33,A18:A33,"P")</f>
        <v>0</v>
      </c>
      <c r="J17" s="35"/>
    </row>
    <row r="18">
      <c r="A18" s="36" t="s">
        <v>72</v>
      </c>
      <c r="B18" s="36">
        <v>3</v>
      </c>
      <c r="C18" s="37" t="s">
        <v>113</v>
      </c>
      <c r="D18" s="36" t="s">
        <v>74</v>
      </c>
      <c r="E18" s="38" t="s">
        <v>114</v>
      </c>
      <c r="F18" s="39" t="s">
        <v>105</v>
      </c>
      <c r="G18" s="40">
        <v>170.40000000000001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77</v>
      </c>
      <c r="B19" s="43"/>
      <c r="C19" s="44"/>
      <c r="D19" s="44"/>
      <c r="E19" s="38" t="s">
        <v>171</v>
      </c>
      <c r="F19" s="44"/>
      <c r="G19" s="44"/>
      <c r="H19" s="44"/>
      <c r="I19" s="44"/>
      <c r="J19" s="46"/>
    </row>
    <row r="20">
      <c r="A20" s="36" t="s">
        <v>78</v>
      </c>
      <c r="B20" s="43"/>
      <c r="C20" s="44"/>
      <c r="D20" s="44"/>
      <c r="E20" s="47" t="s">
        <v>172</v>
      </c>
      <c r="F20" s="44"/>
      <c r="G20" s="44"/>
      <c r="H20" s="44"/>
      <c r="I20" s="44"/>
      <c r="J20" s="46"/>
    </row>
    <row r="21" ht="90">
      <c r="A21" s="36" t="s">
        <v>80</v>
      </c>
      <c r="B21" s="43"/>
      <c r="C21" s="44"/>
      <c r="D21" s="44"/>
      <c r="E21" s="38" t="s">
        <v>117</v>
      </c>
      <c r="F21" s="44"/>
      <c r="G21" s="44"/>
      <c r="H21" s="44"/>
      <c r="I21" s="44"/>
      <c r="J21" s="46"/>
    </row>
    <row r="22">
      <c r="A22" s="36" t="s">
        <v>72</v>
      </c>
      <c r="B22" s="36">
        <v>4</v>
      </c>
      <c r="C22" s="37" t="s">
        <v>118</v>
      </c>
      <c r="D22" s="36" t="s">
        <v>74</v>
      </c>
      <c r="E22" s="38" t="s">
        <v>119</v>
      </c>
      <c r="F22" s="39" t="s">
        <v>120</v>
      </c>
      <c r="G22" s="40">
        <v>4260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77</v>
      </c>
      <c r="B23" s="43"/>
      <c r="C23" s="44"/>
      <c r="D23" s="44"/>
      <c r="E23" s="45" t="s">
        <v>74</v>
      </c>
      <c r="F23" s="44"/>
      <c r="G23" s="44"/>
      <c r="H23" s="44"/>
      <c r="I23" s="44"/>
      <c r="J23" s="46"/>
    </row>
    <row r="24">
      <c r="A24" s="36" t="s">
        <v>78</v>
      </c>
      <c r="B24" s="43"/>
      <c r="C24" s="44"/>
      <c r="D24" s="44"/>
      <c r="E24" s="47" t="s">
        <v>173</v>
      </c>
      <c r="F24" s="44"/>
      <c r="G24" s="44"/>
      <c r="H24" s="44"/>
      <c r="I24" s="44"/>
      <c r="J24" s="46"/>
    </row>
    <row r="25" ht="90">
      <c r="A25" s="36" t="s">
        <v>80</v>
      </c>
      <c r="B25" s="43"/>
      <c r="C25" s="44"/>
      <c r="D25" s="44"/>
      <c r="E25" s="38" t="s">
        <v>122</v>
      </c>
      <c r="F25" s="44"/>
      <c r="G25" s="44"/>
      <c r="H25" s="44"/>
      <c r="I25" s="44"/>
      <c r="J25" s="46"/>
    </row>
    <row r="26">
      <c r="A26" s="36" t="s">
        <v>72</v>
      </c>
      <c r="B26" s="36">
        <v>5</v>
      </c>
      <c r="C26" s="37" t="s">
        <v>123</v>
      </c>
      <c r="D26" s="36" t="s">
        <v>74</v>
      </c>
      <c r="E26" s="38" t="s">
        <v>124</v>
      </c>
      <c r="F26" s="39" t="s">
        <v>125</v>
      </c>
      <c r="G26" s="40">
        <v>8520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77</v>
      </c>
      <c r="B27" s="43"/>
      <c r="C27" s="44"/>
      <c r="D27" s="44"/>
      <c r="E27" s="45" t="s">
        <v>74</v>
      </c>
      <c r="F27" s="44"/>
      <c r="G27" s="44"/>
      <c r="H27" s="44"/>
      <c r="I27" s="44"/>
      <c r="J27" s="46"/>
    </row>
    <row r="28">
      <c r="A28" s="36" t="s">
        <v>78</v>
      </c>
      <c r="B28" s="43"/>
      <c r="C28" s="44"/>
      <c r="D28" s="44"/>
      <c r="E28" s="47" t="s">
        <v>174</v>
      </c>
      <c r="F28" s="44"/>
      <c r="G28" s="44"/>
      <c r="H28" s="44"/>
      <c r="I28" s="44"/>
      <c r="J28" s="46"/>
    </row>
    <row r="29" ht="90">
      <c r="A29" s="36" t="s">
        <v>80</v>
      </c>
      <c r="B29" s="43"/>
      <c r="C29" s="44"/>
      <c r="D29" s="44"/>
      <c r="E29" s="38" t="s">
        <v>122</v>
      </c>
      <c r="F29" s="44"/>
      <c r="G29" s="44"/>
      <c r="H29" s="44"/>
      <c r="I29" s="44"/>
      <c r="J29" s="46"/>
    </row>
    <row r="30">
      <c r="A30" s="36" t="s">
        <v>72</v>
      </c>
      <c r="B30" s="36">
        <v>6</v>
      </c>
      <c r="C30" s="37" t="s">
        <v>127</v>
      </c>
      <c r="D30" s="36" t="s">
        <v>74</v>
      </c>
      <c r="E30" s="38" t="s">
        <v>128</v>
      </c>
      <c r="F30" s="39" t="s">
        <v>105</v>
      </c>
      <c r="G30" s="40">
        <v>1065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77</v>
      </c>
      <c r="B31" s="43"/>
      <c r="C31" s="44"/>
      <c r="D31" s="44"/>
      <c r="E31" s="45" t="s">
        <v>74</v>
      </c>
      <c r="F31" s="44"/>
      <c r="G31" s="44"/>
      <c r="H31" s="44"/>
      <c r="I31" s="44"/>
      <c r="J31" s="46"/>
    </row>
    <row r="32" ht="30">
      <c r="A32" s="36" t="s">
        <v>78</v>
      </c>
      <c r="B32" s="43"/>
      <c r="C32" s="44"/>
      <c r="D32" s="44"/>
      <c r="E32" s="47" t="s">
        <v>175</v>
      </c>
      <c r="F32" s="44"/>
      <c r="G32" s="44"/>
      <c r="H32" s="44"/>
      <c r="I32" s="44"/>
      <c r="J32" s="46"/>
    </row>
    <row r="33" ht="405">
      <c r="A33" s="36" t="s">
        <v>80</v>
      </c>
      <c r="B33" s="43"/>
      <c r="C33" s="44"/>
      <c r="D33" s="44"/>
      <c r="E33" s="38" t="s">
        <v>130</v>
      </c>
      <c r="F33" s="44"/>
      <c r="G33" s="44"/>
      <c r="H33" s="44"/>
      <c r="I33" s="44"/>
      <c r="J33" s="46"/>
    </row>
    <row r="34">
      <c r="A34" s="30" t="s">
        <v>69</v>
      </c>
      <c r="B34" s="31"/>
      <c r="C34" s="32" t="s">
        <v>131</v>
      </c>
      <c r="D34" s="33"/>
      <c r="E34" s="30" t="s">
        <v>132</v>
      </c>
      <c r="F34" s="33"/>
      <c r="G34" s="33"/>
      <c r="H34" s="33"/>
      <c r="I34" s="34">
        <f>SUMIFS(I35:I58,A35:A58,"P")</f>
        <v>0</v>
      </c>
      <c r="J34" s="35"/>
    </row>
    <row r="35">
      <c r="A35" s="36" t="s">
        <v>72</v>
      </c>
      <c r="B35" s="36">
        <v>7</v>
      </c>
      <c r="C35" s="37" t="s">
        <v>133</v>
      </c>
      <c r="D35" s="36"/>
      <c r="E35" s="38" t="s">
        <v>134</v>
      </c>
      <c r="F35" s="39" t="s">
        <v>105</v>
      </c>
      <c r="G35" s="40">
        <v>958.5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77</v>
      </c>
      <c r="B36" s="43"/>
      <c r="C36" s="44"/>
      <c r="D36" s="44"/>
      <c r="E36" s="38" t="s">
        <v>135</v>
      </c>
      <c r="F36" s="44"/>
      <c r="G36" s="44"/>
      <c r="H36" s="44"/>
      <c r="I36" s="44"/>
      <c r="J36" s="46"/>
    </row>
    <row r="37" ht="30">
      <c r="A37" s="36" t="s">
        <v>78</v>
      </c>
      <c r="B37" s="43"/>
      <c r="C37" s="44"/>
      <c r="D37" s="44"/>
      <c r="E37" s="47" t="s">
        <v>176</v>
      </c>
      <c r="F37" s="44"/>
      <c r="G37" s="44"/>
      <c r="H37" s="44"/>
      <c r="I37" s="44"/>
      <c r="J37" s="46"/>
    </row>
    <row r="38" ht="60">
      <c r="A38" s="36" t="s">
        <v>80</v>
      </c>
      <c r="B38" s="43"/>
      <c r="C38" s="44"/>
      <c r="D38" s="44"/>
      <c r="E38" s="38" t="s">
        <v>137</v>
      </c>
      <c r="F38" s="44"/>
      <c r="G38" s="44"/>
      <c r="H38" s="44"/>
      <c r="I38" s="44"/>
      <c r="J38" s="46"/>
    </row>
    <row r="39">
      <c r="A39" s="36" t="s">
        <v>72</v>
      </c>
      <c r="B39" s="36">
        <v>8</v>
      </c>
      <c r="C39" s="37" t="s">
        <v>138</v>
      </c>
      <c r="D39" s="36" t="s">
        <v>74</v>
      </c>
      <c r="E39" s="38" t="s">
        <v>139</v>
      </c>
      <c r="F39" s="39" t="s">
        <v>120</v>
      </c>
      <c r="G39" s="40">
        <v>4260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30">
      <c r="A40" s="36" t="s">
        <v>77</v>
      </c>
      <c r="B40" s="43"/>
      <c r="C40" s="44"/>
      <c r="D40" s="44"/>
      <c r="E40" s="38" t="s">
        <v>140</v>
      </c>
      <c r="F40" s="44"/>
      <c r="G40" s="44"/>
      <c r="H40" s="44"/>
      <c r="I40" s="44"/>
      <c r="J40" s="46"/>
    </row>
    <row r="41">
      <c r="A41" s="36" t="s">
        <v>78</v>
      </c>
      <c r="B41" s="43"/>
      <c r="C41" s="44"/>
      <c r="D41" s="44"/>
      <c r="E41" s="47" t="s">
        <v>173</v>
      </c>
      <c r="F41" s="44"/>
      <c r="G41" s="44"/>
      <c r="H41" s="44"/>
      <c r="I41" s="44"/>
      <c r="J41" s="46"/>
    </row>
    <row r="42" ht="120">
      <c r="A42" s="36" t="s">
        <v>80</v>
      </c>
      <c r="B42" s="43"/>
      <c r="C42" s="44"/>
      <c r="D42" s="44"/>
      <c r="E42" s="38" t="s">
        <v>142</v>
      </c>
      <c r="F42" s="44"/>
      <c r="G42" s="44"/>
      <c r="H42" s="44"/>
      <c r="I42" s="44"/>
      <c r="J42" s="46"/>
    </row>
    <row r="43">
      <c r="A43" s="36" t="s">
        <v>72</v>
      </c>
      <c r="B43" s="36">
        <v>9</v>
      </c>
      <c r="C43" s="37" t="s">
        <v>143</v>
      </c>
      <c r="D43" s="36" t="s">
        <v>74</v>
      </c>
      <c r="E43" s="38" t="s">
        <v>144</v>
      </c>
      <c r="F43" s="39" t="s">
        <v>120</v>
      </c>
      <c r="G43" s="40">
        <v>2130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77</v>
      </c>
      <c r="B44" s="43"/>
      <c r="C44" s="44"/>
      <c r="D44" s="44"/>
      <c r="E44" s="45" t="s">
        <v>74</v>
      </c>
      <c r="F44" s="44"/>
      <c r="G44" s="44"/>
      <c r="H44" s="44"/>
      <c r="I44" s="44"/>
      <c r="J44" s="46"/>
    </row>
    <row r="45" ht="30">
      <c r="A45" s="36" t="s">
        <v>78</v>
      </c>
      <c r="B45" s="43"/>
      <c r="C45" s="44"/>
      <c r="D45" s="44"/>
      <c r="E45" s="47" t="s">
        <v>177</v>
      </c>
      <c r="F45" s="44"/>
      <c r="G45" s="44"/>
      <c r="H45" s="44"/>
      <c r="I45" s="44"/>
      <c r="J45" s="46"/>
    </row>
    <row r="46" ht="75">
      <c r="A46" s="36" t="s">
        <v>80</v>
      </c>
      <c r="B46" s="43"/>
      <c r="C46" s="44"/>
      <c r="D46" s="44"/>
      <c r="E46" s="38" t="s">
        <v>146</v>
      </c>
      <c r="F46" s="44"/>
      <c r="G46" s="44"/>
      <c r="H46" s="44"/>
      <c r="I46" s="44"/>
      <c r="J46" s="46"/>
    </row>
    <row r="47">
      <c r="A47" s="36" t="s">
        <v>72</v>
      </c>
      <c r="B47" s="36">
        <v>10</v>
      </c>
      <c r="C47" s="37" t="s">
        <v>147</v>
      </c>
      <c r="D47" s="36" t="s">
        <v>74</v>
      </c>
      <c r="E47" s="38" t="s">
        <v>148</v>
      </c>
      <c r="F47" s="39" t="s">
        <v>120</v>
      </c>
      <c r="G47" s="40">
        <v>43153.800000000003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77</v>
      </c>
      <c r="B48" s="43"/>
      <c r="C48" s="44"/>
      <c r="D48" s="44"/>
      <c r="E48" s="45" t="s">
        <v>74</v>
      </c>
      <c r="F48" s="44"/>
      <c r="G48" s="44"/>
      <c r="H48" s="44"/>
      <c r="I48" s="44"/>
      <c r="J48" s="46"/>
    </row>
    <row r="49" ht="75">
      <c r="A49" s="36" t="s">
        <v>78</v>
      </c>
      <c r="B49" s="43"/>
      <c r="C49" s="44"/>
      <c r="D49" s="44"/>
      <c r="E49" s="47" t="s">
        <v>178</v>
      </c>
      <c r="F49" s="44"/>
      <c r="G49" s="44"/>
      <c r="H49" s="44"/>
      <c r="I49" s="44"/>
      <c r="J49" s="46"/>
    </row>
    <row r="50" ht="75">
      <c r="A50" s="36" t="s">
        <v>80</v>
      </c>
      <c r="B50" s="43"/>
      <c r="C50" s="44"/>
      <c r="D50" s="44"/>
      <c r="E50" s="38" t="s">
        <v>146</v>
      </c>
      <c r="F50" s="44"/>
      <c r="G50" s="44"/>
      <c r="H50" s="44"/>
      <c r="I50" s="44"/>
      <c r="J50" s="46"/>
    </row>
    <row r="51">
      <c r="A51" s="36" t="s">
        <v>72</v>
      </c>
      <c r="B51" s="36">
        <v>11</v>
      </c>
      <c r="C51" s="37" t="s">
        <v>150</v>
      </c>
      <c r="D51" s="36" t="s">
        <v>74</v>
      </c>
      <c r="E51" s="38" t="s">
        <v>151</v>
      </c>
      <c r="F51" s="39" t="s">
        <v>120</v>
      </c>
      <c r="G51" s="40">
        <v>21300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77</v>
      </c>
      <c r="B52" s="43"/>
      <c r="C52" s="44"/>
      <c r="D52" s="44"/>
      <c r="E52" s="38" t="s">
        <v>152</v>
      </c>
      <c r="F52" s="44"/>
      <c r="G52" s="44"/>
      <c r="H52" s="44"/>
      <c r="I52" s="44"/>
      <c r="J52" s="46"/>
    </row>
    <row r="53" ht="30">
      <c r="A53" s="36" t="s">
        <v>78</v>
      </c>
      <c r="B53" s="43"/>
      <c r="C53" s="44"/>
      <c r="D53" s="44"/>
      <c r="E53" s="47" t="s">
        <v>179</v>
      </c>
      <c r="F53" s="44"/>
      <c r="G53" s="44"/>
      <c r="H53" s="44"/>
      <c r="I53" s="44"/>
      <c r="J53" s="46"/>
    </row>
    <row r="54" ht="165">
      <c r="A54" s="36" t="s">
        <v>80</v>
      </c>
      <c r="B54" s="43"/>
      <c r="C54" s="44"/>
      <c r="D54" s="44"/>
      <c r="E54" s="38" t="s">
        <v>154</v>
      </c>
      <c r="F54" s="44"/>
      <c r="G54" s="44"/>
      <c r="H54" s="44"/>
      <c r="I54" s="44"/>
      <c r="J54" s="46"/>
    </row>
    <row r="55">
      <c r="A55" s="36" t="s">
        <v>72</v>
      </c>
      <c r="B55" s="36">
        <v>12</v>
      </c>
      <c r="C55" s="37" t="s">
        <v>155</v>
      </c>
      <c r="D55" s="36" t="s">
        <v>74</v>
      </c>
      <c r="E55" s="38" t="s">
        <v>156</v>
      </c>
      <c r="F55" s="39" t="s">
        <v>105</v>
      </c>
      <c r="G55" s="40">
        <v>1199.1900000000001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77</v>
      </c>
      <c r="B56" s="43"/>
      <c r="C56" s="44"/>
      <c r="D56" s="44"/>
      <c r="E56" s="38" t="s">
        <v>157</v>
      </c>
      <c r="F56" s="44"/>
      <c r="G56" s="44"/>
      <c r="H56" s="44"/>
      <c r="I56" s="44"/>
      <c r="J56" s="46"/>
    </row>
    <row r="57" ht="60">
      <c r="A57" s="36" t="s">
        <v>78</v>
      </c>
      <c r="B57" s="43"/>
      <c r="C57" s="44"/>
      <c r="D57" s="44"/>
      <c r="E57" s="47" t="s">
        <v>180</v>
      </c>
      <c r="F57" s="44"/>
      <c r="G57" s="44"/>
      <c r="H57" s="44"/>
      <c r="I57" s="44"/>
      <c r="J57" s="46"/>
    </row>
    <row r="58" ht="165">
      <c r="A58" s="36" t="s">
        <v>80</v>
      </c>
      <c r="B58" s="43"/>
      <c r="C58" s="44"/>
      <c r="D58" s="44"/>
      <c r="E58" s="38" t="s">
        <v>154</v>
      </c>
      <c r="F58" s="44"/>
      <c r="G58" s="44"/>
      <c r="H58" s="44"/>
      <c r="I58" s="44"/>
      <c r="J58" s="46"/>
    </row>
    <row r="59">
      <c r="A59" s="30" t="s">
        <v>69</v>
      </c>
      <c r="B59" s="31"/>
      <c r="C59" s="32" t="s">
        <v>159</v>
      </c>
      <c r="D59" s="33"/>
      <c r="E59" s="30" t="s">
        <v>160</v>
      </c>
      <c r="F59" s="33"/>
      <c r="G59" s="33"/>
      <c r="H59" s="33"/>
      <c r="I59" s="34">
        <f>SUMIFS(I60:I75,A60:A75,"P")</f>
        <v>0</v>
      </c>
      <c r="J59" s="35"/>
    </row>
    <row r="60" ht="30">
      <c r="A60" s="36" t="s">
        <v>72</v>
      </c>
      <c r="B60" s="36">
        <v>13</v>
      </c>
      <c r="C60" s="37" t="s">
        <v>181</v>
      </c>
      <c r="D60" s="36" t="s">
        <v>74</v>
      </c>
      <c r="E60" s="38" t="s">
        <v>182</v>
      </c>
      <c r="F60" s="39" t="s">
        <v>125</v>
      </c>
      <c r="G60" s="40">
        <v>140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77</v>
      </c>
      <c r="B61" s="43"/>
      <c r="C61" s="44"/>
      <c r="D61" s="44"/>
      <c r="E61" s="45" t="s">
        <v>74</v>
      </c>
      <c r="F61" s="44"/>
      <c r="G61" s="44"/>
      <c r="H61" s="44"/>
      <c r="I61" s="44"/>
      <c r="J61" s="46"/>
    </row>
    <row r="62">
      <c r="A62" s="36" t="s">
        <v>78</v>
      </c>
      <c r="B62" s="43"/>
      <c r="C62" s="44"/>
      <c r="D62" s="44"/>
      <c r="E62" s="47" t="s">
        <v>183</v>
      </c>
      <c r="F62" s="44"/>
      <c r="G62" s="44"/>
      <c r="H62" s="44"/>
      <c r="I62" s="44"/>
      <c r="J62" s="46"/>
    </row>
    <row r="63" ht="165">
      <c r="A63" s="36" t="s">
        <v>80</v>
      </c>
      <c r="B63" s="43"/>
      <c r="C63" s="44"/>
      <c r="D63" s="44"/>
      <c r="E63" s="38" t="s">
        <v>184</v>
      </c>
      <c r="F63" s="44"/>
      <c r="G63" s="44"/>
      <c r="H63" s="44"/>
      <c r="I63" s="44"/>
      <c r="J63" s="46"/>
    </row>
    <row r="64" ht="30">
      <c r="A64" s="36" t="s">
        <v>72</v>
      </c>
      <c r="B64" s="36">
        <v>14</v>
      </c>
      <c r="C64" s="37" t="s">
        <v>185</v>
      </c>
      <c r="D64" s="36" t="s">
        <v>74</v>
      </c>
      <c r="E64" s="38" t="s">
        <v>186</v>
      </c>
      <c r="F64" s="39" t="s">
        <v>125</v>
      </c>
      <c r="G64" s="40">
        <v>100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77</v>
      </c>
      <c r="B65" s="43"/>
      <c r="C65" s="44"/>
      <c r="D65" s="44"/>
      <c r="E65" s="45" t="s">
        <v>74</v>
      </c>
      <c r="F65" s="44"/>
      <c r="G65" s="44"/>
      <c r="H65" s="44"/>
      <c r="I65" s="44"/>
      <c r="J65" s="46"/>
    </row>
    <row r="66">
      <c r="A66" s="36" t="s">
        <v>78</v>
      </c>
      <c r="B66" s="43"/>
      <c r="C66" s="44"/>
      <c r="D66" s="44"/>
      <c r="E66" s="47" t="s">
        <v>187</v>
      </c>
      <c r="F66" s="44"/>
      <c r="G66" s="44"/>
      <c r="H66" s="44"/>
      <c r="I66" s="44"/>
      <c r="J66" s="46"/>
    </row>
    <row r="67" ht="45">
      <c r="A67" s="36" t="s">
        <v>80</v>
      </c>
      <c r="B67" s="43"/>
      <c r="C67" s="44"/>
      <c r="D67" s="44"/>
      <c r="E67" s="38" t="s">
        <v>188</v>
      </c>
      <c r="F67" s="44"/>
      <c r="G67" s="44"/>
      <c r="H67" s="44"/>
      <c r="I67" s="44"/>
      <c r="J67" s="46"/>
    </row>
    <row r="68" ht="30">
      <c r="A68" s="36" t="s">
        <v>72</v>
      </c>
      <c r="B68" s="36">
        <v>15</v>
      </c>
      <c r="C68" s="37" t="s">
        <v>161</v>
      </c>
      <c r="D68" s="36" t="s">
        <v>74</v>
      </c>
      <c r="E68" s="38" t="s">
        <v>162</v>
      </c>
      <c r="F68" s="39" t="s">
        <v>120</v>
      </c>
      <c r="G68" s="40">
        <v>1065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77</v>
      </c>
      <c r="B69" s="43"/>
      <c r="C69" s="44"/>
      <c r="D69" s="44"/>
      <c r="E69" s="45" t="s">
        <v>74</v>
      </c>
      <c r="F69" s="44"/>
      <c r="G69" s="44"/>
      <c r="H69" s="44"/>
      <c r="I69" s="44"/>
      <c r="J69" s="46"/>
    </row>
    <row r="70">
      <c r="A70" s="36" t="s">
        <v>78</v>
      </c>
      <c r="B70" s="43"/>
      <c r="C70" s="44"/>
      <c r="D70" s="44"/>
      <c r="E70" s="47" t="s">
        <v>189</v>
      </c>
      <c r="F70" s="44"/>
      <c r="G70" s="44"/>
      <c r="H70" s="44"/>
      <c r="I70" s="44"/>
      <c r="J70" s="46"/>
    </row>
    <row r="71" ht="60">
      <c r="A71" s="36" t="s">
        <v>80</v>
      </c>
      <c r="B71" s="43"/>
      <c r="C71" s="44"/>
      <c r="D71" s="44"/>
      <c r="E71" s="38" t="s">
        <v>164</v>
      </c>
      <c r="F71" s="44"/>
      <c r="G71" s="44"/>
      <c r="H71" s="44"/>
      <c r="I71" s="44"/>
      <c r="J71" s="46"/>
    </row>
    <row r="72">
      <c r="A72" s="36" t="s">
        <v>72</v>
      </c>
      <c r="B72" s="36">
        <v>16</v>
      </c>
      <c r="C72" s="37" t="s">
        <v>165</v>
      </c>
      <c r="D72" s="36" t="s">
        <v>74</v>
      </c>
      <c r="E72" s="38" t="s">
        <v>166</v>
      </c>
      <c r="F72" s="39" t="s">
        <v>120</v>
      </c>
      <c r="G72" s="40">
        <v>21300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77</v>
      </c>
      <c r="B73" s="43"/>
      <c r="C73" s="44"/>
      <c r="D73" s="44"/>
      <c r="E73" s="45" t="s">
        <v>74</v>
      </c>
      <c r="F73" s="44"/>
      <c r="G73" s="44"/>
      <c r="H73" s="44"/>
      <c r="I73" s="44"/>
      <c r="J73" s="46"/>
    </row>
    <row r="74">
      <c r="A74" s="36" t="s">
        <v>78</v>
      </c>
      <c r="B74" s="43"/>
      <c r="C74" s="44"/>
      <c r="D74" s="44"/>
      <c r="E74" s="47" t="s">
        <v>190</v>
      </c>
      <c r="F74" s="44"/>
      <c r="G74" s="44"/>
      <c r="H74" s="44"/>
      <c r="I74" s="44"/>
      <c r="J74" s="46"/>
    </row>
    <row r="75" ht="30">
      <c r="A75" s="36" t="s">
        <v>80</v>
      </c>
      <c r="B75" s="48"/>
      <c r="C75" s="49"/>
      <c r="D75" s="49"/>
      <c r="E75" s="38" t="s">
        <v>168</v>
      </c>
      <c r="F75" s="49"/>
      <c r="G75" s="49"/>
      <c r="H75" s="49"/>
      <c r="I75" s="49"/>
      <c r="J75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17</v>
      </c>
      <c r="I3" s="24">
        <f>SUMIFS(I8:I67,A8:A67,"SD")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57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58</v>
      </c>
      <c r="B5" s="26" t="s">
        <v>59</v>
      </c>
      <c r="C5" s="7" t="s">
        <v>60</v>
      </c>
      <c r="D5" s="7" t="s">
        <v>61</v>
      </c>
      <c r="E5" s="7" t="s">
        <v>62</v>
      </c>
      <c r="F5" s="7" t="s">
        <v>63</v>
      </c>
      <c r="G5" s="7" t="s">
        <v>64</v>
      </c>
      <c r="H5" s="7" t="s">
        <v>65</v>
      </c>
      <c r="I5" s="7"/>
      <c r="J5" s="27" t="s">
        <v>66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67</v>
      </c>
      <c r="I6" s="7" t="s">
        <v>68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69</v>
      </c>
      <c r="B8" s="31"/>
      <c r="C8" s="32" t="s">
        <v>70</v>
      </c>
      <c r="D8" s="33"/>
      <c r="E8" s="30" t="s">
        <v>71</v>
      </c>
      <c r="F8" s="33"/>
      <c r="G8" s="33"/>
      <c r="H8" s="33"/>
      <c r="I8" s="34">
        <f>SUMIFS(I9:I16,A9:A16,"P")</f>
        <v>0</v>
      </c>
      <c r="J8" s="35"/>
    </row>
    <row r="9">
      <c r="A9" s="36" t="s">
        <v>72</v>
      </c>
      <c r="B9" s="36">
        <v>1</v>
      </c>
      <c r="C9" s="37" t="s">
        <v>103</v>
      </c>
      <c r="D9" s="36"/>
      <c r="E9" s="38" t="s">
        <v>104</v>
      </c>
      <c r="F9" s="39" t="s">
        <v>105</v>
      </c>
      <c r="G9" s="40">
        <v>312.69999999999999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77</v>
      </c>
      <c r="B10" s="43"/>
      <c r="C10" s="44"/>
      <c r="D10" s="44"/>
      <c r="E10" s="45" t="s">
        <v>74</v>
      </c>
      <c r="F10" s="44"/>
      <c r="G10" s="44"/>
      <c r="H10" s="44"/>
      <c r="I10" s="44"/>
      <c r="J10" s="46"/>
    </row>
    <row r="11" ht="30">
      <c r="A11" s="36" t="s">
        <v>78</v>
      </c>
      <c r="B11" s="43"/>
      <c r="C11" s="44"/>
      <c r="D11" s="44"/>
      <c r="E11" s="47" t="s">
        <v>191</v>
      </c>
      <c r="F11" s="44"/>
      <c r="G11" s="44"/>
      <c r="H11" s="44"/>
      <c r="I11" s="44"/>
      <c r="J11" s="46"/>
    </row>
    <row r="12" ht="30">
      <c r="A12" s="36" t="s">
        <v>80</v>
      </c>
      <c r="B12" s="43"/>
      <c r="C12" s="44"/>
      <c r="D12" s="44"/>
      <c r="E12" s="38" t="s">
        <v>107</v>
      </c>
      <c r="F12" s="44"/>
      <c r="G12" s="44"/>
      <c r="H12" s="44"/>
      <c r="I12" s="44"/>
      <c r="J12" s="46"/>
    </row>
    <row r="13">
      <c r="A13" s="36" t="s">
        <v>72</v>
      </c>
      <c r="B13" s="36">
        <v>2</v>
      </c>
      <c r="C13" s="37" t="s">
        <v>108</v>
      </c>
      <c r="D13" s="36"/>
      <c r="E13" s="38" t="s">
        <v>109</v>
      </c>
      <c r="F13" s="39" t="s">
        <v>105</v>
      </c>
      <c r="G13" s="40">
        <v>636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77</v>
      </c>
      <c r="B14" s="43"/>
      <c r="C14" s="44"/>
      <c r="D14" s="44"/>
      <c r="E14" s="45" t="s">
        <v>74</v>
      </c>
      <c r="F14" s="44"/>
      <c r="G14" s="44"/>
      <c r="H14" s="44"/>
      <c r="I14" s="44"/>
      <c r="J14" s="46"/>
    </row>
    <row r="15" ht="105">
      <c r="A15" s="36" t="s">
        <v>78</v>
      </c>
      <c r="B15" s="43"/>
      <c r="C15" s="44"/>
      <c r="D15" s="44"/>
      <c r="E15" s="47" t="s">
        <v>192</v>
      </c>
      <c r="F15" s="44"/>
      <c r="G15" s="44"/>
      <c r="H15" s="44"/>
      <c r="I15" s="44"/>
      <c r="J15" s="46"/>
    </row>
    <row r="16" ht="30">
      <c r="A16" s="36" t="s">
        <v>80</v>
      </c>
      <c r="B16" s="43"/>
      <c r="C16" s="44"/>
      <c r="D16" s="44"/>
      <c r="E16" s="38" t="s">
        <v>107</v>
      </c>
      <c r="F16" s="44"/>
      <c r="G16" s="44"/>
      <c r="H16" s="44"/>
      <c r="I16" s="44"/>
      <c r="J16" s="46"/>
    </row>
    <row r="17">
      <c r="A17" s="30" t="s">
        <v>69</v>
      </c>
      <c r="B17" s="31"/>
      <c r="C17" s="32" t="s">
        <v>111</v>
      </c>
      <c r="D17" s="33"/>
      <c r="E17" s="30" t="s">
        <v>112</v>
      </c>
      <c r="F17" s="33"/>
      <c r="G17" s="33"/>
      <c r="H17" s="33"/>
      <c r="I17" s="34">
        <f>SUMIFS(I18:I33,A18:A33,"P")</f>
        <v>0</v>
      </c>
      <c r="J17" s="35"/>
    </row>
    <row r="18">
      <c r="A18" s="36" t="s">
        <v>72</v>
      </c>
      <c r="B18" s="36">
        <v>3</v>
      </c>
      <c r="C18" s="37" t="s">
        <v>113</v>
      </c>
      <c r="D18" s="36" t="s">
        <v>74</v>
      </c>
      <c r="E18" s="38" t="s">
        <v>114</v>
      </c>
      <c r="F18" s="39" t="s">
        <v>105</v>
      </c>
      <c r="G18" s="40">
        <v>31.27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45">
      <c r="A19" s="36" t="s">
        <v>77</v>
      </c>
      <c r="B19" s="43"/>
      <c r="C19" s="44"/>
      <c r="D19" s="44"/>
      <c r="E19" s="38" t="s">
        <v>193</v>
      </c>
      <c r="F19" s="44"/>
      <c r="G19" s="44"/>
      <c r="H19" s="44"/>
      <c r="I19" s="44"/>
      <c r="J19" s="46"/>
    </row>
    <row r="20">
      <c r="A20" s="36" t="s">
        <v>78</v>
      </c>
      <c r="B20" s="43"/>
      <c r="C20" s="44"/>
      <c r="D20" s="44"/>
      <c r="E20" s="47" t="s">
        <v>194</v>
      </c>
      <c r="F20" s="44"/>
      <c r="G20" s="44"/>
      <c r="H20" s="44"/>
      <c r="I20" s="44"/>
      <c r="J20" s="46"/>
    </row>
    <row r="21" ht="90">
      <c r="A21" s="36" t="s">
        <v>80</v>
      </c>
      <c r="B21" s="43"/>
      <c r="C21" s="44"/>
      <c r="D21" s="44"/>
      <c r="E21" s="38" t="s">
        <v>117</v>
      </c>
      <c r="F21" s="44"/>
      <c r="G21" s="44"/>
      <c r="H21" s="44"/>
      <c r="I21" s="44"/>
      <c r="J21" s="46"/>
    </row>
    <row r="22">
      <c r="A22" s="36" t="s">
        <v>72</v>
      </c>
      <c r="B22" s="36">
        <v>4</v>
      </c>
      <c r="C22" s="37" t="s">
        <v>118</v>
      </c>
      <c r="D22" s="36" t="s">
        <v>74</v>
      </c>
      <c r="E22" s="38" t="s">
        <v>119</v>
      </c>
      <c r="F22" s="39" t="s">
        <v>120</v>
      </c>
      <c r="G22" s="40">
        <v>1060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77</v>
      </c>
      <c r="B23" s="43"/>
      <c r="C23" s="44"/>
      <c r="D23" s="44"/>
      <c r="E23" s="45" t="s">
        <v>74</v>
      </c>
      <c r="F23" s="44"/>
      <c r="G23" s="44"/>
      <c r="H23" s="44"/>
      <c r="I23" s="44"/>
      <c r="J23" s="46"/>
    </row>
    <row r="24">
      <c r="A24" s="36" t="s">
        <v>78</v>
      </c>
      <c r="B24" s="43"/>
      <c r="C24" s="44"/>
      <c r="D24" s="44"/>
      <c r="E24" s="47" t="s">
        <v>195</v>
      </c>
      <c r="F24" s="44"/>
      <c r="G24" s="44"/>
      <c r="H24" s="44"/>
      <c r="I24" s="44"/>
      <c r="J24" s="46"/>
    </row>
    <row r="25" ht="90">
      <c r="A25" s="36" t="s">
        <v>80</v>
      </c>
      <c r="B25" s="43"/>
      <c r="C25" s="44"/>
      <c r="D25" s="44"/>
      <c r="E25" s="38" t="s">
        <v>122</v>
      </c>
      <c r="F25" s="44"/>
      <c r="G25" s="44"/>
      <c r="H25" s="44"/>
      <c r="I25" s="44"/>
      <c r="J25" s="46"/>
    </row>
    <row r="26">
      <c r="A26" s="36" t="s">
        <v>72</v>
      </c>
      <c r="B26" s="36">
        <v>5</v>
      </c>
      <c r="C26" s="37" t="s">
        <v>123</v>
      </c>
      <c r="D26" s="36" t="s">
        <v>74</v>
      </c>
      <c r="E26" s="38" t="s">
        <v>124</v>
      </c>
      <c r="F26" s="39" t="s">
        <v>125</v>
      </c>
      <c r="G26" s="40">
        <v>2120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77</v>
      </c>
      <c r="B27" s="43"/>
      <c r="C27" s="44"/>
      <c r="D27" s="44"/>
      <c r="E27" s="45" t="s">
        <v>74</v>
      </c>
      <c r="F27" s="44"/>
      <c r="G27" s="44"/>
      <c r="H27" s="44"/>
      <c r="I27" s="44"/>
      <c r="J27" s="46"/>
    </row>
    <row r="28">
      <c r="A28" s="36" t="s">
        <v>78</v>
      </c>
      <c r="B28" s="43"/>
      <c r="C28" s="44"/>
      <c r="D28" s="44"/>
      <c r="E28" s="47" t="s">
        <v>196</v>
      </c>
      <c r="F28" s="44"/>
      <c r="G28" s="44"/>
      <c r="H28" s="44"/>
      <c r="I28" s="44"/>
      <c r="J28" s="46"/>
    </row>
    <row r="29" ht="90">
      <c r="A29" s="36" t="s">
        <v>80</v>
      </c>
      <c r="B29" s="43"/>
      <c r="C29" s="44"/>
      <c r="D29" s="44"/>
      <c r="E29" s="38" t="s">
        <v>122</v>
      </c>
      <c r="F29" s="44"/>
      <c r="G29" s="44"/>
      <c r="H29" s="44"/>
      <c r="I29" s="44"/>
      <c r="J29" s="46"/>
    </row>
    <row r="30">
      <c r="A30" s="36" t="s">
        <v>72</v>
      </c>
      <c r="B30" s="36">
        <v>6</v>
      </c>
      <c r="C30" s="37" t="s">
        <v>127</v>
      </c>
      <c r="D30" s="36" t="s">
        <v>74</v>
      </c>
      <c r="E30" s="38" t="s">
        <v>128</v>
      </c>
      <c r="F30" s="39" t="s">
        <v>105</v>
      </c>
      <c r="G30" s="40">
        <v>312.69999999999999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77</v>
      </c>
      <c r="B31" s="43"/>
      <c r="C31" s="44"/>
      <c r="D31" s="44"/>
      <c r="E31" s="45" t="s">
        <v>74</v>
      </c>
      <c r="F31" s="44"/>
      <c r="G31" s="44"/>
      <c r="H31" s="44"/>
      <c r="I31" s="44"/>
      <c r="J31" s="46"/>
    </row>
    <row r="32" ht="30">
      <c r="A32" s="36" t="s">
        <v>78</v>
      </c>
      <c r="B32" s="43"/>
      <c r="C32" s="44"/>
      <c r="D32" s="44"/>
      <c r="E32" s="47" t="s">
        <v>197</v>
      </c>
      <c r="F32" s="44"/>
      <c r="G32" s="44"/>
      <c r="H32" s="44"/>
      <c r="I32" s="44"/>
      <c r="J32" s="46"/>
    </row>
    <row r="33" ht="405">
      <c r="A33" s="36" t="s">
        <v>80</v>
      </c>
      <c r="B33" s="43"/>
      <c r="C33" s="44"/>
      <c r="D33" s="44"/>
      <c r="E33" s="38" t="s">
        <v>130</v>
      </c>
      <c r="F33" s="44"/>
      <c r="G33" s="44"/>
      <c r="H33" s="44"/>
      <c r="I33" s="44"/>
      <c r="J33" s="46"/>
    </row>
    <row r="34">
      <c r="A34" s="30" t="s">
        <v>69</v>
      </c>
      <c r="B34" s="31"/>
      <c r="C34" s="32" t="s">
        <v>131</v>
      </c>
      <c r="D34" s="33"/>
      <c r="E34" s="30" t="s">
        <v>132</v>
      </c>
      <c r="F34" s="33"/>
      <c r="G34" s="33"/>
      <c r="H34" s="33"/>
      <c r="I34" s="34">
        <f>SUMIFS(I35:I58,A35:A58,"P")</f>
        <v>0</v>
      </c>
      <c r="J34" s="35"/>
    </row>
    <row r="35">
      <c r="A35" s="36" t="s">
        <v>72</v>
      </c>
      <c r="B35" s="36">
        <v>7</v>
      </c>
      <c r="C35" s="37" t="s">
        <v>133</v>
      </c>
      <c r="D35" s="36"/>
      <c r="E35" s="38" t="s">
        <v>134</v>
      </c>
      <c r="F35" s="39" t="s">
        <v>105</v>
      </c>
      <c r="G35" s="40">
        <v>281.43000000000001</v>
      </c>
      <c r="H35" s="41">
        <v>0</v>
      </c>
      <c r="I35" s="41">
        <f>ROUND(G35*H35,P4)</f>
        <v>0</v>
      </c>
      <c r="J35" s="36"/>
      <c r="O35" s="42">
        <f>I35*0.21</f>
        <v>0</v>
      </c>
      <c r="P35">
        <v>3</v>
      </c>
    </row>
    <row r="36">
      <c r="A36" s="36" t="s">
        <v>77</v>
      </c>
      <c r="B36" s="43"/>
      <c r="C36" s="44"/>
      <c r="D36" s="44"/>
      <c r="E36" s="38" t="s">
        <v>135</v>
      </c>
      <c r="F36" s="44"/>
      <c r="G36" s="44"/>
      <c r="H36" s="44"/>
      <c r="I36" s="44"/>
      <c r="J36" s="46"/>
    </row>
    <row r="37" ht="30">
      <c r="A37" s="36" t="s">
        <v>78</v>
      </c>
      <c r="B37" s="43"/>
      <c r="C37" s="44"/>
      <c r="D37" s="44"/>
      <c r="E37" s="47" t="s">
        <v>198</v>
      </c>
      <c r="F37" s="44"/>
      <c r="G37" s="44"/>
      <c r="H37" s="44"/>
      <c r="I37" s="44"/>
      <c r="J37" s="46"/>
    </row>
    <row r="38" ht="60">
      <c r="A38" s="36" t="s">
        <v>80</v>
      </c>
      <c r="B38" s="43"/>
      <c r="C38" s="44"/>
      <c r="D38" s="44"/>
      <c r="E38" s="38" t="s">
        <v>137</v>
      </c>
      <c r="F38" s="44"/>
      <c r="G38" s="44"/>
      <c r="H38" s="44"/>
      <c r="I38" s="44"/>
      <c r="J38" s="46"/>
    </row>
    <row r="39">
      <c r="A39" s="36" t="s">
        <v>72</v>
      </c>
      <c r="B39" s="36">
        <v>8</v>
      </c>
      <c r="C39" s="37" t="s">
        <v>138</v>
      </c>
      <c r="D39" s="36" t="s">
        <v>74</v>
      </c>
      <c r="E39" s="38" t="s">
        <v>139</v>
      </c>
      <c r="F39" s="39" t="s">
        <v>120</v>
      </c>
      <c r="G39" s="40">
        <v>1060</v>
      </c>
      <c r="H39" s="41">
        <v>0</v>
      </c>
      <c r="I39" s="41">
        <f>ROUND(G39*H39,P4)</f>
        <v>0</v>
      </c>
      <c r="J39" s="36"/>
      <c r="O39" s="42">
        <f>I39*0.21</f>
        <v>0</v>
      </c>
      <c r="P39">
        <v>3</v>
      </c>
    </row>
    <row r="40" ht="30">
      <c r="A40" s="36" t="s">
        <v>77</v>
      </c>
      <c r="B40" s="43"/>
      <c r="C40" s="44"/>
      <c r="D40" s="44"/>
      <c r="E40" s="38" t="s">
        <v>140</v>
      </c>
      <c r="F40" s="44"/>
      <c r="G40" s="44"/>
      <c r="H40" s="44"/>
      <c r="I40" s="44"/>
      <c r="J40" s="46"/>
    </row>
    <row r="41">
      <c r="A41" s="36" t="s">
        <v>78</v>
      </c>
      <c r="B41" s="43"/>
      <c r="C41" s="44"/>
      <c r="D41" s="44"/>
      <c r="E41" s="47" t="s">
        <v>195</v>
      </c>
      <c r="F41" s="44"/>
      <c r="G41" s="44"/>
      <c r="H41" s="44"/>
      <c r="I41" s="44"/>
      <c r="J41" s="46"/>
    </row>
    <row r="42" ht="120">
      <c r="A42" s="36" t="s">
        <v>80</v>
      </c>
      <c r="B42" s="43"/>
      <c r="C42" s="44"/>
      <c r="D42" s="44"/>
      <c r="E42" s="38" t="s">
        <v>142</v>
      </c>
      <c r="F42" s="44"/>
      <c r="G42" s="44"/>
      <c r="H42" s="44"/>
      <c r="I42" s="44"/>
      <c r="J42" s="46"/>
    </row>
    <row r="43">
      <c r="A43" s="36" t="s">
        <v>72</v>
      </c>
      <c r="B43" s="36">
        <v>9</v>
      </c>
      <c r="C43" s="37" t="s">
        <v>143</v>
      </c>
      <c r="D43" s="36" t="s">
        <v>74</v>
      </c>
      <c r="E43" s="38" t="s">
        <v>144</v>
      </c>
      <c r="F43" s="39" t="s">
        <v>120</v>
      </c>
      <c r="G43" s="40">
        <v>625.39999999999998</v>
      </c>
      <c r="H43" s="41">
        <v>0</v>
      </c>
      <c r="I43" s="41">
        <f>ROUND(G43*H43,P4)</f>
        <v>0</v>
      </c>
      <c r="J43" s="36"/>
      <c r="O43" s="42">
        <f>I43*0.21</f>
        <v>0</v>
      </c>
      <c r="P43">
        <v>3</v>
      </c>
    </row>
    <row r="44">
      <c r="A44" s="36" t="s">
        <v>77</v>
      </c>
      <c r="B44" s="43"/>
      <c r="C44" s="44"/>
      <c r="D44" s="44"/>
      <c r="E44" s="45" t="s">
        <v>74</v>
      </c>
      <c r="F44" s="44"/>
      <c r="G44" s="44"/>
      <c r="H44" s="44"/>
      <c r="I44" s="44"/>
      <c r="J44" s="46"/>
    </row>
    <row r="45" ht="30">
      <c r="A45" s="36" t="s">
        <v>78</v>
      </c>
      <c r="B45" s="43"/>
      <c r="C45" s="44"/>
      <c r="D45" s="44"/>
      <c r="E45" s="47" t="s">
        <v>199</v>
      </c>
      <c r="F45" s="44"/>
      <c r="G45" s="44"/>
      <c r="H45" s="44"/>
      <c r="I45" s="44"/>
      <c r="J45" s="46"/>
    </row>
    <row r="46" ht="75">
      <c r="A46" s="36" t="s">
        <v>80</v>
      </c>
      <c r="B46" s="43"/>
      <c r="C46" s="44"/>
      <c r="D46" s="44"/>
      <c r="E46" s="38" t="s">
        <v>146</v>
      </c>
      <c r="F46" s="44"/>
      <c r="G46" s="44"/>
      <c r="H46" s="44"/>
      <c r="I46" s="44"/>
      <c r="J46" s="46"/>
    </row>
    <row r="47">
      <c r="A47" s="36" t="s">
        <v>72</v>
      </c>
      <c r="B47" s="36">
        <v>10</v>
      </c>
      <c r="C47" s="37" t="s">
        <v>147</v>
      </c>
      <c r="D47" s="36" t="s">
        <v>74</v>
      </c>
      <c r="E47" s="38" t="s">
        <v>148</v>
      </c>
      <c r="F47" s="39" t="s">
        <v>120</v>
      </c>
      <c r="G47" s="40">
        <v>12645.799999999999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77</v>
      </c>
      <c r="B48" s="43"/>
      <c r="C48" s="44"/>
      <c r="D48" s="44"/>
      <c r="E48" s="45" t="s">
        <v>74</v>
      </c>
      <c r="F48" s="44"/>
      <c r="G48" s="44"/>
      <c r="H48" s="44"/>
      <c r="I48" s="44"/>
      <c r="J48" s="46"/>
    </row>
    <row r="49" ht="60">
      <c r="A49" s="36" t="s">
        <v>78</v>
      </c>
      <c r="B49" s="43"/>
      <c r="C49" s="44"/>
      <c r="D49" s="44"/>
      <c r="E49" s="47" t="s">
        <v>200</v>
      </c>
      <c r="F49" s="44"/>
      <c r="G49" s="44"/>
      <c r="H49" s="44"/>
      <c r="I49" s="44"/>
      <c r="J49" s="46"/>
    </row>
    <row r="50" ht="75">
      <c r="A50" s="36" t="s">
        <v>80</v>
      </c>
      <c r="B50" s="43"/>
      <c r="C50" s="44"/>
      <c r="D50" s="44"/>
      <c r="E50" s="38" t="s">
        <v>146</v>
      </c>
      <c r="F50" s="44"/>
      <c r="G50" s="44"/>
      <c r="H50" s="44"/>
      <c r="I50" s="44"/>
      <c r="J50" s="46"/>
    </row>
    <row r="51">
      <c r="A51" s="36" t="s">
        <v>72</v>
      </c>
      <c r="B51" s="36">
        <v>11</v>
      </c>
      <c r="C51" s="37" t="s">
        <v>150</v>
      </c>
      <c r="D51" s="36" t="s">
        <v>74</v>
      </c>
      <c r="E51" s="38" t="s">
        <v>151</v>
      </c>
      <c r="F51" s="39" t="s">
        <v>120</v>
      </c>
      <c r="G51" s="40">
        <v>6254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77</v>
      </c>
      <c r="B52" s="43"/>
      <c r="C52" s="44"/>
      <c r="D52" s="44"/>
      <c r="E52" s="38" t="s">
        <v>152</v>
      </c>
      <c r="F52" s="44"/>
      <c r="G52" s="44"/>
      <c r="H52" s="44"/>
      <c r="I52" s="44"/>
      <c r="J52" s="46"/>
    </row>
    <row r="53" ht="30">
      <c r="A53" s="36" t="s">
        <v>78</v>
      </c>
      <c r="B53" s="43"/>
      <c r="C53" s="44"/>
      <c r="D53" s="44"/>
      <c r="E53" s="47" t="s">
        <v>201</v>
      </c>
      <c r="F53" s="44"/>
      <c r="G53" s="44"/>
      <c r="H53" s="44"/>
      <c r="I53" s="44"/>
      <c r="J53" s="46"/>
    </row>
    <row r="54" ht="165">
      <c r="A54" s="36" t="s">
        <v>80</v>
      </c>
      <c r="B54" s="43"/>
      <c r="C54" s="44"/>
      <c r="D54" s="44"/>
      <c r="E54" s="38" t="s">
        <v>154</v>
      </c>
      <c r="F54" s="44"/>
      <c r="G54" s="44"/>
      <c r="H54" s="44"/>
      <c r="I54" s="44"/>
      <c r="J54" s="46"/>
    </row>
    <row r="55">
      <c r="A55" s="36" t="s">
        <v>72</v>
      </c>
      <c r="B55" s="36">
        <v>12</v>
      </c>
      <c r="C55" s="37" t="s">
        <v>155</v>
      </c>
      <c r="D55" s="36" t="s">
        <v>74</v>
      </c>
      <c r="E55" s="38" t="s">
        <v>156</v>
      </c>
      <c r="F55" s="39" t="s">
        <v>105</v>
      </c>
      <c r="G55" s="40">
        <v>350.86000000000001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77</v>
      </c>
      <c r="B56" s="43"/>
      <c r="C56" s="44"/>
      <c r="D56" s="44"/>
      <c r="E56" s="38" t="s">
        <v>157</v>
      </c>
      <c r="F56" s="44"/>
      <c r="G56" s="44"/>
      <c r="H56" s="44"/>
      <c r="I56" s="44"/>
      <c r="J56" s="46"/>
    </row>
    <row r="57" ht="60">
      <c r="A57" s="36" t="s">
        <v>78</v>
      </c>
      <c r="B57" s="43"/>
      <c r="C57" s="44"/>
      <c r="D57" s="44"/>
      <c r="E57" s="47" t="s">
        <v>202</v>
      </c>
      <c r="F57" s="44"/>
      <c r="G57" s="44"/>
      <c r="H57" s="44"/>
      <c r="I57" s="44"/>
      <c r="J57" s="46"/>
    </row>
    <row r="58" ht="165">
      <c r="A58" s="36" t="s">
        <v>80</v>
      </c>
      <c r="B58" s="43"/>
      <c r="C58" s="44"/>
      <c r="D58" s="44"/>
      <c r="E58" s="38" t="s">
        <v>154</v>
      </c>
      <c r="F58" s="44"/>
      <c r="G58" s="44"/>
      <c r="H58" s="44"/>
      <c r="I58" s="44"/>
      <c r="J58" s="46"/>
    </row>
    <row r="59">
      <c r="A59" s="30" t="s">
        <v>69</v>
      </c>
      <c r="B59" s="31"/>
      <c r="C59" s="32" t="s">
        <v>159</v>
      </c>
      <c r="D59" s="33"/>
      <c r="E59" s="30" t="s">
        <v>160</v>
      </c>
      <c r="F59" s="33"/>
      <c r="G59" s="33"/>
      <c r="H59" s="33"/>
      <c r="I59" s="34">
        <f>SUMIFS(I60:I67,A60:A67,"P")</f>
        <v>0</v>
      </c>
      <c r="J59" s="35"/>
    </row>
    <row r="60" ht="30">
      <c r="A60" s="36" t="s">
        <v>72</v>
      </c>
      <c r="B60" s="36">
        <v>13</v>
      </c>
      <c r="C60" s="37" t="s">
        <v>161</v>
      </c>
      <c r="D60" s="36" t="s">
        <v>74</v>
      </c>
      <c r="E60" s="38" t="s">
        <v>162</v>
      </c>
      <c r="F60" s="39" t="s">
        <v>120</v>
      </c>
      <c r="G60" s="40">
        <v>265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77</v>
      </c>
      <c r="B61" s="43"/>
      <c r="C61" s="44"/>
      <c r="D61" s="44"/>
      <c r="E61" s="45" t="s">
        <v>74</v>
      </c>
      <c r="F61" s="44"/>
      <c r="G61" s="44"/>
      <c r="H61" s="44"/>
      <c r="I61" s="44"/>
      <c r="J61" s="46"/>
    </row>
    <row r="62">
      <c r="A62" s="36" t="s">
        <v>78</v>
      </c>
      <c r="B62" s="43"/>
      <c r="C62" s="44"/>
      <c r="D62" s="44"/>
      <c r="E62" s="47" t="s">
        <v>203</v>
      </c>
      <c r="F62" s="44"/>
      <c r="G62" s="44"/>
      <c r="H62" s="44"/>
      <c r="I62" s="44"/>
      <c r="J62" s="46"/>
    </row>
    <row r="63" ht="60">
      <c r="A63" s="36" t="s">
        <v>80</v>
      </c>
      <c r="B63" s="43"/>
      <c r="C63" s="44"/>
      <c r="D63" s="44"/>
      <c r="E63" s="38" t="s">
        <v>164</v>
      </c>
      <c r="F63" s="44"/>
      <c r="G63" s="44"/>
      <c r="H63" s="44"/>
      <c r="I63" s="44"/>
      <c r="J63" s="46"/>
    </row>
    <row r="64">
      <c r="A64" s="36" t="s">
        <v>72</v>
      </c>
      <c r="B64" s="36">
        <v>14</v>
      </c>
      <c r="C64" s="37" t="s">
        <v>165</v>
      </c>
      <c r="D64" s="36" t="s">
        <v>74</v>
      </c>
      <c r="E64" s="38" t="s">
        <v>166</v>
      </c>
      <c r="F64" s="39" t="s">
        <v>120</v>
      </c>
      <c r="G64" s="40">
        <v>6254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77</v>
      </c>
      <c r="B65" s="43"/>
      <c r="C65" s="44"/>
      <c r="D65" s="44"/>
      <c r="E65" s="45" t="s">
        <v>74</v>
      </c>
      <c r="F65" s="44"/>
      <c r="G65" s="44"/>
      <c r="H65" s="44"/>
      <c r="I65" s="44"/>
      <c r="J65" s="46"/>
    </row>
    <row r="66">
      <c r="A66" s="36" t="s">
        <v>78</v>
      </c>
      <c r="B66" s="43"/>
      <c r="C66" s="44"/>
      <c r="D66" s="44"/>
      <c r="E66" s="47" t="s">
        <v>204</v>
      </c>
      <c r="F66" s="44"/>
      <c r="G66" s="44"/>
      <c r="H66" s="44"/>
      <c r="I66" s="44"/>
      <c r="J66" s="46"/>
    </row>
    <row r="67" ht="30">
      <c r="A67" s="36" t="s">
        <v>80</v>
      </c>
      <c r="B67" s="48"/>
      <c r="C67" s="49"/>
      <c r="D67" s="49"/>
      <c r="E67" s="38" t="s">
        <v>168</v>
      </c>
      <c r="F67" s="49"/>
      <c r="G67" s="49"/>
      <c r="H67" s="49"/>
      <c r="I67" s="49"/>
      <c r="J6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19</v>
      </c>
      <c r="I3" s="24">
        <f>SUMIFS(I9:I13,A9:A13,"SD")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19</v>
      </c>
      <c r="D5" s="21"/>
      <c r="E5" s="22" t="s">
        <v>20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209</v>
      </c>
      <c r="D9" s="33"/>
      <c r="E9" s="30" t="s">
        <v>210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211</v>
      </c>
      <c r="D10" s="36" t="s">
        <v>74</v>
      </c>
      <c r="E10" s="38" t="s">
        <v>212</v>
      </c>
      <c r="F10" s="39" t="s">
        <v>105</v>
      </c>
      <c r="G10" s="40">
        <v>1.2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 ht="30">
      <c r="A11" s="36" t="s">
        <v>77</v>
      </c>
      <c r="B11" s="43"/>
      <c r="C11" s="44"/>
      <c r="D11" s="44"/>
      <c r="E11" s="38" t="s">
        <v>213</v>
      </c>
      <c r="F11" s="44"/>
      <c r="G11" s="44"/>
      <c r="H11" s="44"/>
      <c r="I11" s="44"/>
      <c r="J11" s="46"/>
    </row>
    <row r="12">
      <c r="A12" s="36" t="s">
        <v>78</v>
      </c>
      <c r="B12" s="43"/>
      <c r="C12" s="44"/>
      <c r="D12" s="44"/>
      <c r="E12" s="47" t="s">
        <v>214</v>
      </c>
      <c r="F12" s="44"/>
      <c r="G12" s="44"/>
      <c r="H12" s="44"/>
      <c r="I12" s="44"/>
      <c r="J12" s="46"/>
    </row>
    <row r="13" ht="150">
      <c r="A13" s="36" t="s">
        <v>80</v>
      </c>
      <c r="B13" s="48"/>
      <c r="C13" s="49"/>
      <c r="D13" s="49"/>
      <c r="E13" s="38" t="s">
        <v>215</v>
      </c>
      <c r="F13" s="49"/>
      <c r="G13" s="49"/>
      <c r="H13" s="49"/>
      <c r="I13" s="49"/>
      <c r="J13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21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21</v>
      </c>
      <c r="D5" s="21"/>
      <c r="E5" s="22" t="s">
        <v>22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216</v>
      </c>
      <c r="D10" s="36"/>
      <c r="E10" s="38" t="s">
        <v>217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218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SUMIFS(I15:I22,A15:A22,"P")</f>
        <v>0</v>
      </c>
      <c r="J14" s="35"/>
    </row>
    <row r="15">
      <c r="A15" s="36" t="s">
        <v>72</v>
      </c>
      <c r="B15" s="36">
        <v>2</v>
      </c>
      <c r="C15" s="37" t="s">
        <v>219</v>
      </c>
      <c r="D15" s="36" t="s">
        <v>74</v>
      </c>
      <c r="E15" s="38" t="s">
        <v>220</v>
      </c>
      <c r="F15" s="39" t="s">
        <v>105</v>
      </c>
      <c r="G15" s="40">
        <v>7.2000000000000002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105">
      <c r="A17" s="36" t="s">
        <v>78</v>
      </c>
      <c r="B17" s="43"/>
      <c r="C17" s="44"/>
      <c r="D17" s="44"/>
      <c r="E17" s="47" t="s">
        <v>221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222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223</v>
      </c>
      <c r="D19" s="36"/>
      <c r="E19" s="38" t="s">
        <v>224</v>
      </c>
      <c r="F19" s="39" t="s">
        <v>105</v>
      </c>
      <c r="G19" s="40">
        <v>2.3999999999999999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225</v>
      </c>
      <c r="F21" s="44"/>
      <c r="G21" s="44"/>
      <c r="H21" s="44"/>
      <c r="I21" s="44"/>
      <c r="J21" s="46"/>
    </row>
    <row r="22" ht="300">
      <c r="A22" s="36" t="s">
        <v>80</v>
      </c>
      <c r="B22" s="43"/>
      <c r="C22" s="44"/>
      <c r="D22" s="44"/>
      <c r="E22" s="38" t="s">
        <v>226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209</v>
      </c>
      <c r="D23" s="33"/>
      <c r="E23" s="30" t="s">
        <v>210</v>
      </c>
      <c r="F23" s="33"/>
      <c r="G23" s="33"/>
      <c r="H23" s="33"/>
      <c r="I23" s="34">
        <f>SUMIFS(I24:I39,A24:A39,"P")</f>
        <v>0</v>
      </c>
      <c r="J23" s="35"/>
    </row>
    <row r="24">
      <c r="A24" s="36" t="s">
        <v>72</v>
      </c>
      <c r="B24" s="36">
        <v>4</v>
      </c>
      <c r="C24" s="37" t="s">
        <v>227</v>
      </c>
      <c r="D24" s="36" t="s">
        <v>74</v>
      </c>
      <c r="E24" s="38" t="s">
        <v>228</v>
      </c>
      <c r="F24" s="39" t="s">
        <v>105</v>
      </c>
      <c r="G24" s="40">
        <v>0.71999999999999997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229</v>
      </c>
      <c r="F26" s="44"/>
      <c r="G26" s="44"/>
      <c r="H26" s="44"/>
      <c r="I26" s="44"/>
      <c r="J26" s="46"/>
    </row>
    <row r="27" ht="409.5">
      <c r="A27" s="36" t="s">
        <v>80</v>
      </c>
      <c r="B27" s="43"/>
      <c r="C27" s="44"/>
      <c r="D27" s="44"/>
      <c r="E27" s="38" t="s">
        <v>230</v>
      </c>
      <c r="F27" s="44"/>
      <c r="G27" s="44"/>
      <c r="H27" s="44"/>
      <c r="I27" s="44"/>
      <c r="J27" s="46"/>
    </row>
    <row r="28">
      <c r="A28" s="36" t="s">
        <v>72</v>
      </c>
      <c r="B28" s="36">
        <v>5</v>
      </c>
      <c r="C28" s="37" t="s">
        <v>231</v>
      </c>
      <c r="D28" s="36" t="s">
        <v>74</v>
      </c>
      <c r="E28" s="38" t="s">
        <v>232</v>
      </c>
      <c r="F28" s="39" t="s">
        <v>105</v>
      </c>
      <c r="G28" s="40">
        <v>1.224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 ht="30">
      <c r="A30" s="36" t="s">
        <v>78</v>
      </c>
      <c r="B30" s="43"/>
      <c r="C30" s="44"/>
      <c r="D30" s="44"/>
      <c r="E30" s="47" t="s">
        <v>233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234</v>
      </c>
      <c r="D32" s="36" t="s">
        <v>74</v>
      </c>
      <c r="E32" s="38" t="s">
        <v>235</v>
      </c>
      <c r="F32" s="39" t="s">
        <v>105</v>
      </c>
      <c r="G32" s="40">
        <v>0.23999999999999999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236</v>
      </c>
      <c r="F34" s="44"/>
      <c r="G34" s="44"/>
      <c r="H34" s="44"/>
      <c r="I34" s="44"/>
      <c r="J34" s="46"/>
    </row>
    <row r="35" ht="60">
      <c r="A35" s="36" t="s">
        <v>80</v>
      </c>
      <c r="B35" s="43"/>
      <c r="C35" s="44"/>
      <c r="D35" s="44"/>
      <c r="E35" s="38" t="s">
        <v>237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211</v>
      </c>
      <c r="D36" s="36" t="s">
        <v>74</v>
      </c>
      <c r="E36" s="38" t="s">
        <v>212</v>
      </c>
      <c r="F36" s="39" t="s">
        <v>105</v>
      </c>
      <c r="G36" s="40">
        <v>2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38" t="s">
        <v>238</v>
      </c>
      <c r="F37" s="44"/>
      <c r="G37" s="44"/>
      <c r="H37" s="44"/>
      <c r="I37" s="44"/>
      <c r="J37" s="46"/>
    </row>
    <row r="38" ht="90">
      <c r="A38" s="36" t="s">
        <v>78</v>
      </c>
      <c r="B38" s="43"/>
      <c r="C38" s="44"/>
      <c r="D38" s="44"/>
      <c r="E38" s="47" t="s">
        <v>239</v>
      </c>
      <c r="F38" s="44"/>
      <c r="G38" s="44"/>
      <c r="H38" s="44"/>
      <c r="I38" s="44"/>
      <c r="J38" s="46"/>
    </row>
    <row r="39" ht="150">
      <c r="A39" s="36" t="s">
        <v>80</v>
      </c>
      <c r="B39" s="43"/>
      <c r="C39" s="44"/>
      <c r="D39" s="44"/>
      <c r="E39" s="38" t="s">
        <v>215</v>
      </c>
      <c r="F39" s="44"/>
      <c r="G39" s="44"/>
      <c r="H39" s="44"/>
      <c r="I39" s="44"/>
      <c r="J39" s="46"/>
    </row>
    <row r="40">
      <c r="A40" s="30" t="s">
        <v>69</v>
      </c>
      <c r="B40" s="31"/>
      <c r="C40" s="32" t="s">
        <v>240</v>
      </c>
      <c r="D40" s="33"/>
      <c r="E40" s="30" t="s">
        <v>241</v>
      </c>
      <c r="F40" s="33"/>
      <c r="G40" s="33"/>
      <c r="H40" s="33"/>
      <c r="I40" s="34">
        <f>SUMIFS(I41:I44,A41:A44,"P")</f>
        <v>0</v>
      </c>
      <c r="J40" s="35"/>
    </row>
    <row r="41">
      <c r="A41" s="36" t="s">
        <v>72</v>
      </c>
      <c r="B41" s="36">
        <v>8</v>
      </c>
      <c r="C41" s="37" t="s">
        <v>242</v>
      </c>
      <c r="D41" s="36" t="s">
        <v>74</v>
      </c>
      <c r="E41" s="38" t="s">
        <v>243</v>
      </c>
      <c r="F41" s="39" t="s">
        <v>105</v>
      </c>
      <c r="G41" s="40">
        <v>1.2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77</v>
      </c>
      <c r="B42" s="43"/>
      <c r="C42" s="44"/>
      <c r="D42" s="44"/>
      <c r="E42" s="45" t="s">
        <v>74</v>
      </c>
      <c r="F42" s="44"/>
      <c r="G42" s="44"/>
      <c r="H42" s="44"/>
      <c r="I42" s="44"/>
      <c r="J42" s="46"/>
    </row>
    <row r="43">
      <c r="A43" s="36" t="s">
        <v>78</v>
      </c>
      <c r="B43" s="43"/>
      <c r="C43" s="44"/>
      <c r="D43" s="44"/>
      <c r="E43" s="47" t="s">
        <v>244</v>
      </c>
      <c r="F43" s="44"/>
      <c r="G43" s="44"/>
      <c r="H43" s="44"/>
      <c r="I43" s="44"/>
      <c r="J43" s="46"/>
    </row>
    <row r="44" ht="409.5">
      <c r="A44" s="36" t="s">
        <v>80</v>
      </c>
      <c r="B44" s="43"/>
      <c r="C44" s="44"/>
      <c r="D44" s="44"/>
      <c r="E44" s="38" t="s">
        <v>230</v>
      </c>
      <c r="F44" s="44"/>
      <c r="G44" s="44"/>
      <c r="H44" s="44"/>
      <c r="I44" s="44"/>
      <c r="J44" s="46"/>
    </row>
    <row r="45">
      <c r="A45" s="30" t="s">
        <v>69</v>
      </c>
      <c r="B45" s="31"/>
      <c r="C45" s="32" t="s">
        <v>159</v>
      </c>
      <c r="D45" s="33"/>
      <c r="E45" s="30" t="s">
        <v>160</v>
      </c>
      <c r="F45" s="33"/>
      <c r="G45" s="33"/>
      <c r="H45" s="33"/>
      <c r="I45" s="34">
        <f>SUMIFS(I46:I57,A46:A57,"P")</f>
        <v>0</v>
      </c>
      <c r="J45" s="35"/>
    </row>
    <row r="46">
      <c r="A46" s="36" t="s">
        <v>72</v>
      </c>
      <c r="B46" s="36">
        <v>9</v>
      </c>
      <c r="C46" s="37" t="s">
        <v>245</v>
      </c>
      <c r="D46" s="36" t="s">
        <v>74</v>
      </c>
      <c r="E46" s="38" t="s">
        <v>246</v>
      </c>
      <c r="F46" s="39" t="s">
        <v>94</v>
      </c>
      <c r="G46" s="40">
        <v>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77</v>
      </c>
      <c r="B47" s="43"/>
      <c r="C47" s="44"/>
      <c r="D47" s="44"/>
      <c r="E47" s="45" t="s">
        <v>74</v>
      </c>
      <c r="F47" s="44"/>
      <c r="G47" s="44"/>
      <c r="H47" s="44"/>
      <c r="I47" s="44"/>
      <c r="J47" s="46"/>
    </row>
    <row r="48">
      <c r="A48" s="36" t="s">
        <v>78</v>
      </c>
      <c r="B48" s="43"/>
      <c r="C48" s="44"/>
      <c r="D48" s="44"/>
      <c r="E48" s="47" t="s">
        <v>247</v>
      </c>
      <c r="F48" s="44"/>
      <c r="G48" s="44"/>
      <c r="H48" s="44"/>
      <c r="I48" s="44"/>
      <c r="J48" s="46"/>
    </row>
    <row r="49" ht="409.5">
      <c r="A49" s="36" t="s">
        <v>80</v>
      </c>
      <c r="B49" s="43"/>
      <c r="C49" s="44"/>
      <c r="D49" s="44"/>
      <c r="E49" s="38" t="s">
        <v>248</v>
      </c>
      <c r="F49" s="44"/>
      <c r="G49" s="44"/>
      <c r="H49" s="44"/>
      <c r="I49" s="44"/>
      <c r="J49" s="46"/>
    </row>
    <row r="50">
      <c r="A50" s="36" t="s">
        <v>72</v>
      </c>
      <c r="B50" s="36">
        <v>10</v>
      </c>
      <c r="C50" s="37" t="s">
        <v>249</v>
      </c>
      <c r="D50" s="36" t="s">
        <v>74</v>
      </c>
      <c r="E50" s="38" t="s">
        <v>250</v>
      </c>
      <c r="F50" s="39" t="s">
        <v>125</v>
      </c>
      <c r="G50" s="40">
        <v>2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77</v>
      </c>
      <c r="B51" s="43"/>
      <c r="C51" s="44"/>
      <c r="D51" s="44"/>
      <c r="E51" s="45" t="s">
        <v>74</v>
      </c>
      <c r="F51" s="44"/>
      <c r="G51" s="44"/>
      <c r="H51" s="44"/>
      <c r="I51" s="44"/>
      <c r="J51" s="46"/>
    </row>
    <row r="52">
      <c r="A52" s="36" t="s">
        <v>78</v>
      </c>
      <c r="B52" s="43"/>
      <c r="C52" s="44"/>
      <c r="D52" s="44"/>
      <c r="E52" s="47" t="s">
        <v>247</v>
      </c>
      <c r="F52" s="44"/>
      <c r="G52" s="44"/>
      <c r="H52" s="44"/>
      <c r="I52" s="44"/>
      <c r="J52" s="46"/>
    </row>
    <row r="53" ht="75">
      <c r="A53" s="36" t="s">
        <v>80</v>
      </c>
      <c r="B53" s="43"/>
      <c r="C53" s="44"/>
      <c r="D53" s="44"/>
      <c r="E53" s="38" t="s">
        <v>251</v>
      </c>
      <c r="F53" s="44"/>
      <c r="G53" s="44"/>
      <c r="H53" s="44"/>
      <c r="I53" s="44"/>
      <c r="J53" s="46"/>
    </row>
    <row r="54">
      <c r="A54" s="36" t="s">
        <v>72</v>
      </c>
      <c r="B54" s="36">
        <v>11</v>
      </c>
      <c r="C54" s="37" t="s">
        <v>252</v>
      </c>
      <c r="D54" s="36" t="s">
        <v>74</v>
      </c>
      <c r="E54" s="38" t="s">
        <v>253</v>
      </c>
      <c r="F54" s="39" t="s">
        <v>105</v>
      </c>
      <c r="G54" s="40">
        <v>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254</v>
      </c>
      <c r="F56" s="44"/>
      <c r="G56" s="44"/>
      <c r="H56" s="44"/>
      <c r="I56" s="44"/>
      <c r="J56" s="46"/>
    </row>
    <row r="57" ht="150">
      <c r="A57" s="36" t="s">
        <v>80</v>
      </c>
      <c r="B57" s="48"/>
      <c r="C57" s="49"/>
      <c r="D57" s="49"/>
      <c r="E57" s="38" t="s">
        <v>255</v>
      </c>
      <c r="F57" s="49"/>
      <c r="G57" s="49"/>
      <c r="H57" s="49"/>
      <c r="I57" s="49"/>
      <c r="J5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23</v>
      </c>
      <c r="I3" s="24">
        <f>SUMIFS(I9:I57,A9:A57,"SD")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70</v>
      </c>
      <c r="D9" s="33"/>
      <c r="E9" s="30" t="s">
        <v>71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216</v>
      </c>
      <c r="D10" s="36"/>
      <c r="E10" s="38" t="s">
        <v>217</v>
      </c>
      <c r="F10" s="39" t="s">
        <v>105</v>
      </c>
      <c r="G10" s="40">
        <v>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45" t="s">
        <v>74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218</v>
      </c>
      <c r="F12" s="44"/>
      <c r="G12" s="44"/>
      <c r="H12" s="44"/>
      <c r="I12" s="44"/>
      <c r="J12" s="46"/>
    </row>
    <row r="13" ht="30">
      <c r="A13" s="36" t="s">
        <v>80</v>
      </c>
      <c r="B13" s="43"/>
      <c r="C13" s="44"/>
      <c r="D13" s="44"/>
      <c r="E13" s="38" t="s">
        <v>107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111</v>
      </c>
      <c r="D14" s="33"/>
      <c r="E14" s="30" t="s">
        <v>112</v>
      </c>
      <c r="F14" s="33"/>
      <c r="G14" s="33"/>
      <c r="H14" s="33"/>
      <c r="I14" s="34">
        <f>SUMIFS(I15:I22,A15:A22,"P")</f>
        <v>0</v>
      </c>
      <c r="J14" s="35"/>
    </row>
    <row r="15">
      <c r="A15" s="36" t="s">
        <v>72</v>
      </c>
      <c r="B15" s="36">
        <v>2</v>
      </c>
      <c r="C15" s="37" t="s">
        <v>219</v>
      </c>
      <c r="D15" s="36" t="s">
        <v>74</v>
      </c>
      <c r="E15" s="38" t="s">
        <v>220</v>
      </c>
      <c r="F15" s="39" t="s">
        <v>105</v>
      </c>
      <c r="G15" s="40">
        <v>9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 ht="105">
      <c r="A17" s="36" t="s">
        <v>78</v>
      </c>
      <c r="B17" s="43"/>
      <c r="C17" s="44"/>
      <c r="D17" s="44"/>
      <c r="E17" s="47" t="s">
        <v>256</v>
      </c>
      <c r="F17" s="44"/>
      <c r="G17" s="44"/>
      <c r="H17" s="44"/>
      <c r="I17" s="44"/>
      <c r="J17" s="46"/>
    </row>
    <row r="18" ht="409.5">
      <c r="A18" s="36" t="s">
        <v>80</v>
      </c>
      <c r="B18" s="43"/>
      <c r="C18" s="44"/>
      <c r="D18" s="44"/>
      <c r="E18" s="38" t="s">
        <v>222</v>
      </c>
      <c r="F18" s="44"/>
      <c r="G18" s="44"/>
      <c r="H18" s="44"/>
      <c r="I18" s="44"/>
      <c r="J18" s="46"/>
    </row>
    <row r="19">
      <c r="A19" s="36" t="s">
        <v>72</v>
      </c>
      <c r="B19" s="36">
        <v>3</v>
      </c>
      <c r="C19" s="37" t="s">
        <v>223</v>
      </c>
      <c r="D19" s="36" t="s">
        <v>111</v>
      </c>
      <c r="E19" s="38" t="s">
        <v>224</v>
      </c>
      <c r="F19" s="39" t="s">
        <v>105</v>
      </c>
      <c r="G19" s="40">
        <v>3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257</v>
      </c>
      <c r="F21" s="44"/>
      <c r="G21" s="44"/>
      <c r="H21" s="44"/>
      <c r="I21" s="44"/>
      <c r="J21" s="46"/>
    </row>
    <row r="22" ht="300">
      <c r="A22" s="36" t="s">
        <v>80</v>
      </c>
      <c r="B22" s="43"/>
      <c r="C22" s="44"/>
      <c r="D22" s="44"/>
      <c r="E22" s="38" t="s">
        <v>226</v>
      </c>
      <c r="F22" s="44"/>
      <c r="G22" s="44"/>
      <c r="H22" s="44"/>
      <c r="I22" s="44"/>
      <c r="J22" s="46"/>
    </row>
    <row r="23">
      <c r="A23" s="30" t="s">
        <v>69</v>
      </c>
      <c r="B23" s="31"/>
      <c r="C23" s="32" t="s">
        <v>209</v>
      </c>
      <c r="D23" s="33"/>
      <c r="E23" s="30" t="s">
        <v>210</v>
      </c>
      <c r="F23" s="33"/>
      <c r="G23" s="33"/>
      <c r="H23" s="33"/>
      <c r="I23" s="34">
        <f>SUMIFS(I24:I39,A24:A39,"P")</f>
        <v>0</v>
      </c>
      <c r="J23" s="35"/>
    </row>
    <row r="24">
      <c r="A24" s="36" t="s">
        <v>72</v>
      </c>
      <c r="B24" s="36">
        <v>4</v>
      </c>
      <c r="C24" s="37" t="s">
        <v>227</v>
      </c>
      <c r="D24" s="36" t="s">
        <v>74</v>
      </c>
      <c r="E24" s="38" t="s">
        <v>228</v>
      </c>
      <c r="F24" s="39" t="s">
        <v>105</v>
      </c>
      <c r="G24" s="40">
        <v>0.90000000000000002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77</v>
      </c>
      <c r="B25" s="43"/>
      <c r="C25" s="44"/>
      <c r="D25" s="44"/>
      <c r="E25" s="45" t="s">
        <v>74</v>
      </c>
      <c r="F25" s="44"/>
      <c r="G25" s="44"/>
      <c r="H25" s="44"/>
      <c r="I25" s="44"/>
      <c r="J25" s="46"/>
    </row>
    <row r="26">
      <c r="A26" s="36" t="s">
        <v>78</v>
      </c>
      <c r="B26" s="43"/>
      <c r="C26" s="44"/>
      <c r="D26" s="44"/>
      <c r="E26" s="47" t="s">
        <v>258</v>
      </c>
      <c r="F26" s="44"/>
      <c r="G26" s="44"/>
      <c r="H26" s="44"/>
      <c r="I26" s="44"/>
      <c r="J26" s="46"/>
    </row>
    <row r="27" ht="409.5">
      <c r="A27" s="36" t="s">
        <v>80</v>
      </c>
      <c r="B27" s="43"/>
      <c r="C27" s="44"/>
      <c r="D27" s="44"/>
      <c r="E27" s="38" t="s">
        <v>230</v>
      </c>
      <c r="F27" s="44"/>
      <c r="G27" s="44"/>
      <c r="H27" s="44"/>
      <c r="I27" s="44"/>
      <c r="J27" s="46"/>
    </row>
    <row r="28">
      <c r="A28" s="36" t="s">
        <v>72</v>
      </c>
      <c r="B28" s="36">
        <v>5</v>
      </c>
      <c r="C28" s="37" t="s">
        <v>231</v>
      </c>
      <c r="D28" s="36" t="s">
        <v>74</v>
      </c>
      <c r="E28" s="38" t="s">
        <v>232</v>
      </c>
      <c r="F28" s="39" t="s">
        <v>105</v>
      </c>
      <c r="G28" s="40">
        <v>1.53</v>
      </c>
      <c r="H28" s="41">
        <v>0</v>
      </c>
      <c r="I28" s="41">
        <f>ROUND(G28*H28,P4)</f>
        <v>0</v>
      </c>
      <c r="J28" s="36"/>
      <c r="O28" s="42">
        <f>I28*0.21</f>
        <v>0</v>
      </c>
      <c r="P28">
        <v>3</v>
      </c>
    </row>
    <row r="29">
      <c r="A29" s="36" t="s">
        <v>77</v>
      </c>
      <c r="B29" s="43"/>
      <c r="C29" s="44"/>
      <c r="D29" s="44"/>
      <c r="E29" s="45" t="s">
        <v>74</v>
      </c>
      <c r="F29" s="44"/>
      <c r="G29" s="44"/>
      <c r="H29" s="44"/>
      <c r="I29" s="44"/>
      <c r="J29" s="46"/>
    </row>
    <row r="30" ht="30">
      <c r="A30" s="36" t="s">
        <v>78</v>
      </c>
      <c r="B30" s="43"/>
      <c r="C30" s="44"/>
      <c r="D30" s="44"/>
      <c r="E30" s="47" t="s">
        <v>259</v>
      </c>
      <c r="F30" s="44"/>
      <c r="G30" s="44"/>
      <c r="H30" s="44"/>
      <c r="I30" s="44"/>
      <c r="J30" s="46"/>
    </row>
    <row r="31" ht="409.5">
      <c r="A31" s="36" t="s">
        <v>80</v>
      </c>
      <c r="B31" s="43"/>
      <c r="C31" s="44"/>
      <c r="D31" s="44"/>
      <c r="E31" s="38" t="s">
        <v>230</v>
      </c>
      <c r="F31" s="44"/>
      <c r="G31" s="44"/>
      <c r="H31" s="44"/>
      <c r="I31" s="44"/>
      <c r="J31" s="46"/>
    </row>
    <row r="32">
      <c r="A32" s="36" t="s">
        <v>72</v>
      </c>
      <c r="B32" s="36">
        <v>6</v>
      </c>
      <c r="C32" s="37" t="s">
        <v>234</v>
      </c>
      <c r="D32" s="36" t="s">
        <v>74</v>
      </c>
      <c r="E32" s="38" t="s">
        <v>235</v>
      </c>
      <c r="F32" s="39" t="s">
        <v>105</v>
      </c>
      <c r="G32" s="40">
        <v>0.29999999999999999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77</v>
      </c>
      <c r="B33" s="43"/>
      <c r="C33" s="44"/>
      <c r="D33" s="44"/>
      <c r="E33" s="45" t="s">
        <v>74</v>
      </c>
      <c r="F33" s="44"/>
      <c r="G33" s="44"/>
      <c r="H33" s="44"/>
      <c r="I33" s="44"/>
      <c r="J33" s="46"/>
    </row>
    <row r="34" ht="30">
      <c r="A34" s="36" t="s">
        <v>78</v>
      </c>
      <c r="B34" s="43"/>
      <c r="C34" s="44"/>
      <c r="D34" s="44"/>
      <c r="E34" s="47" t="s">
        <v>260</v>
      </c>
      <c r="F34" s="44"/>
      <c r="G34" s="44"/>
      <c r="H34" s="44"/>
      <c r="I34" s="44"/>
      <c r="J34" s="46"/>
    </row>
    <row r="35" ht="60">
      <c r="A35" s="36" t="s">
        <v>80</v>
      </c>
      <c r="B35" s="43"/>
      <c r="C35" s="44"/>
      <c r="D35" s="44"/>
      <c r="E35" s="38" t="s">
        <v>237</v>
      </c>
      <c r="F35" s="44"/>
      <c r="G35" s="44"/>
      <c r="H35" s="44"/>
      <c r="I35" s="44"/>
      <c r="J35" s="46"/>
    </row>
    <row r="36">
      <c r="A36" s="36" t="s">
        <v>72</v>
      </c>
      <c r="B36" s="36">
        <v>7</v>
      </c>
      <c r="C36" s="37" t="s">
        <v>211</v>
      </c>
      <c r="D36" s="36" t="s">
        <v>74</v>
      </c>
      <c r="E36" s="38" t="s">
        <v>212</v>
      </c>
      <c r="F36" s="39" t="s">
        <v>105</v>
      </c>
      <c r="G36" s="40">
        <v>2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77</v>
      </c>
      <c r="B37" s="43"/>
      <c r="C37" s="44"/>
      <c r="D37" s="44"/>
      <c r="E37" s="38" t="s">
        <v>238</v>
      </c>
      <c r="F37" s="44"/>
      <c r="G37" s="44"/>
      <c r="H37" s="44"/>
      <c r="I37" s="44"/>
      <c r="J37" s="46"/>
    </row>
    <row r="38" ht="90">
      <c r="A38" s="36" t="s">
        <v>78</v>
      </c>
      <c r="B38" s="43"/>
      <c r="C38" s="44"/>
      <c r="D38" s="44"/>
      <c r="E38" s="47" t="s">
        <v>239</v>
      </c>
      <c r="F38" s="44"/>
      <c r="G38" s="44"/>
      <c r="H38" s="44"/>
      <c r="I38" s="44"/>
      <c r="J38" s="46"/>
    </row>
    <row r="39" ht="150">
      <c r="A39" s="36" t="s">
        <v>80</v>
      </c>
      <c r="B39" s="43"/>
      <c r="C39" s="44"/>
      <c r="D39" s="44"/>
      <c r="E39" s="38" t="s">
        <v>215</v>
      </c>
      <c r="F39" s="44"/>
      <c r="G39" s="44"/>
      <c r="H39" s="44"/>
      <c r="I39" s="44"/>
      <c r="J39" s="46"/>
    </row>
    <row r="40">
      <c r="A40" s="30" t="s">
        <v>69</v>
      </c>
      <c r="B40" s="31"/>
      <c r="C40" s="32" t="s">
        <v>240</v>
      </c>
      <c r="D40" s="33"/>
      <c r="E40" s="30" t="s">
        <v>241</v>
      </c>
      <c r="F40" s="33"/>
      <c r="G40" s="33"/>
      <c r="H40" s="33"/>
      <c r="I40" s="34">
        <f>SUMIFS(I41:I44,A41:A44,"P")</f>
        <v>0</v>
      </c>
      <c r="J40" s="35"/>
    </row>
    <row r="41">
      <c r="A41" s="36" t="s">
        <v>72</v>
      </c>
      <c r="B41" s="36">
        <v>8</v>
      </c>
      <c r="C41" s="37" t="s">
        <v>242</v>
      </c>
      <c r="D41" s="36" t="s">
        <v>74</v>
      </c>
      <c r="E41" s="38" t="s">
        <v>243</v>
      </c>
      <c r="F41" s="39" t="s">
        <v>105</v>
      </c>
      <c r="G41" s="40">
        <v>1.2</v>
      </c>
      <c r="H41" s="41">
        <v>0</v>
      </c>
      <c r="I41" s="41">
        <f>ROUND(G41*H41,P4)</f>
        <v>0</v>
      </c>
      <c r="J41" s="36"/>
      <c r="O41" s="42">
        <f>I41*0.21</f>
        <v>0</v>
      </c>
      <c r="P41">
        <v>3</v>
      </c>
    </row>
    <row r="42">
      <c r="A42" s="36" t="s">
        <v>77</v>
      </c>
      <c r="B42" s="43"/>
      <c r="C42" s="44"/>
      <c r="D42" s="44"/>
      <c r="E42" s="45" t="s">
        <v>74</v>
      </c>
      <c r="F42" s="44"/>
      <c r="G42" s="44"/>
      <c r="H42" s="44"/>
      <c r="I42" s="44"/>
      <c r="J42" s="46"/>
    </row>
    <row r="43">
      <c r="A43" s="36" t="s">
        <v>78</v>
      </c>
      <c r="B43" s="43"/>
      <c r="C43" s="44"/>
      <c r="D43" s="44"/>
      <c r="E43" s="47" t="s">
        <v>244</v>
      </c>
      <c r="F43" s="44"/>
      <c r="G43" s="44"/>
      <c r="H43" s="44"/>
      <c r="I43" s="44"/>
      <c r="J43" s="46"/>
    </row>
    <row r="44" ht="409.5">
      <c r="A44" s="36" t="s">
        <v>80</v>
      </c>
      <c r="B44" s="43"/>
      <c r="C44" s="44"/>
      <c r="D44" s="44"/>
      <c r="E44" s="38" t="s">
        <v>230</v>
      </c>
      <c r="F44" s="44"/>
      <c r="G44" s="44"/>
      <c r="H44" s="44"/>
      <c r="I44" s="44"/>
      <c r="J44" s="46"/>
    </row>
    <row r="45">
      <c r="A45" s="30" t="s">
        <v>69</v>
      </c>
      <c r="B45" s="31"/>
      <c r="C45" s="32" t="s">
        <v>159</v>
      </c>
      <c r="D45" s="33"/>
      <c r="E45" s="30" t="s">
        <v>160</v>
      </c>
      <c r="F45" s="33"/>
      <c r="G45" s="33"/>
      <c r="H45" s="33"/>
      <c r="I45" s="34">
        <f>SUMIFS(I46:I57,A46:A57,"P")</f>
        <v>0</v>
      </c>
      <c r="J45" s="35"/>
    </row>
    <row r="46">
      <c r="A46" s="36" t="s">
        <v>72</v>
      </c>
      <c r="B46" s="36">
        <v>9</v>
      </c>
      <c r="C46" s="37" t="s">
        <v>261</v>
      </c>
      <c r="D46" s="36" t="s">
        <v>74</v>
      </c>
      <c r="E46" s="38" t="s">
        <v>262</v>
      </c>
      <c r="F46" s="39" t="s">
        <v>94</v>
      </c>
      <c r="G46" s="40">
        <v>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77</v>
      </c>
      <c r="B47" s="43"/>
      <c r="C47" s="44"/>
      <c r="D47" s="44"/>
      <c r="E47" s="45" t="s">
        <v>74</v>
      </c>
      <c r="F47" s="44"/>
      <c r="G47" s="44"/>
      <c r="H47" s="44"/>
      <c r="I47" s="44"/>
      <c r="J47" s="46"/>
    </row>
    <row r="48">
      <c r="A48" s="36" t="s">
        <v>78</v>
      </c>
      <c r="B48" s="43"/>
      <c r="C48" s="44"/>
      <c r="D48" s="44"/>
      <c r="E48" s="47" t="s">
        <v>247</v>
      </c>
      <c r="F48" s="44"/>
      <c r="G48" s="44"/>
      <c r="H48" s="44"/>
      <c r="I48" s="44"/>
      <c r="J48" s="46"/>
    </row>
    <row r="49" ht="409.5">
      <c r="A49" s="36" t="s">
        <v>80</v>
      </c>
      <c r="B49" s="43"/>
      <c r="C49" s="44"/>
      <c r="D49" s="44"/>
      <c r="E49" s="38" t="s">
        <v>248</v>
      </c>
      <c r="F49" s="44"/>
      <c r="G49" s="44"/>
      <c r="H49" s="44"/>
      <c r="I49" s="44"/>
      <c r="J49" s="46"/>
    </row>
    <row r="50">
      <c r="A50" s="36" t="s">
        <v>72</v>
      </c>
      <c r="B50" s="36">
        <v>10</v>
      </c>
      <c r="C50" s="37" t="s">
        <v>263</v>
      </c>
      <c r="D50" s="36" t="s">
        <v>74</v>
      </c>
      <c r="E50" s="38" t="s">
        <v>264</v>
      </c>
      <c r="F50" s="39" t="s">
        <v>125</v>
      </c>
      <c r="G50" s="40">
        <v>2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77</v>
      </c>
      <c r="B51" s="43"/>
      <c r="C51" s="44"/>
      <c r="D51" s="44"/>
      <c r="E51" s="45" t="s">
        <v>74</v>
      </c>
      <c r="F51" s="44"/>
      <c r="G51" s="44"/>
      <c r="H51" s="44"/>
      <c r="I51" s="44"/>
      <c r="J51" s="46"/>
    </row>
    <row r="52">
      <c r="A52" s="36" t="s">
        <v>78</v>
      </c>
      <c r="B52" s="43"/>
      <c r="C52" s="44"/>
      <c r="D52" s="44"/>
      <c r="E52" s="47" t="s">
        <v>247</v>
      </c>
      <c r="F52" s="44"/>
      <c r="G52" s="44"/>
      <c r="H52" s="44"/>
      <c r="I52" s="44"/>
      <c r="J52" s="46"/>
    </row>
    <row r="53" ht="75">
      <c r="A53" s="36" t="s">
        <v>80</v>
      </c>
      <c r="B53" s="43"/>
      <c r="C53" s="44"/>
      <c r="D53" s="44"/>
      <c r="E53" s="38" t="s">
        <v>251</v>
      </c>
      <c r="F53" s="44"/>
      <c r="G53" s="44"/>
      <c r="H53" s="44"/>
      <c r="I53" s="44"/>
      <c r="J53" s="46"/>
    </row>
    <row r="54">
      <c r="A54" s="36" t="s">
        <v>72</v>
      </c>
      <c r="B54" s="36">
        <v>11</v>
      </c>
      <c r="C54" s="37" t="s">
        <v>252</v>
      </c>
      <c r="D54" s="36" t="s">
        <v>74</v>
      </c>
      <c r="E54" s="38" t="s">
        <v>253</v>
      </c>
      <c r="F54" s="39" t="s">
        <v>105</v>
      </c>
      <c r="G54" s="40">
        <v>2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77</v>
      </c>
      <c r="B55" s="43"/>
      <c r="C55" s="44"/>
      <c r="D55" s="44"/>
      <c r="E55" s="45" t="s">
        <v>74</v>
      </c>
      <c r="F55" s="44"/>
      <c r="G55" s="44"/>
      <c r="H55" s="44"/>
      <c r="I55" s="44"/>
      <c r="J55" s="46"/>
    </row>
    <row r="56">
      <c r="A56" s="36" t="s">
        <v>78</v>
      </c>
      <c r="B56" s="43"/>
      <c r="C56" s="44"/>
      <c r="D56" s="44"/>
      <c r="E56" s="47" t="s">
        <v>254</v>
      </c>
      <c r="F56" s="44"/>
      <c r="G56" s="44"/>
      <c r="H56" s="44"/>
      <c r="I56" s="44"/>
      <c r="J56" s="46"/>
    </row>
    <row r="57" ht="150">
      <c r="A57" s="36" t="s">
        <v>80</v>
      </c>
      <c r="B57" s="48"/>
      <c r="C57" s="49"/>
      <c r="D57" s="49"/>
      <c r="E57" s="38" t="s">
        <v>255</v>
      </c>
      <c r="F57" s="49"/>
      <c r="G57" s="49"/>
      <c r="H57" s="49"/>
      <c r="I57" s="49"/>
      <c r="J57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51</v>
      </c>
      <c r="F2" s="16"/>
      <c r="G2" s="16"/>
      <c r="H2" s="16"/>
      <c r="I2" s="16"/>
      <c r="J2" s="18"/>
    </row>
    <row r="3">
      <c r="A3" s="3" t="s">
        <v>52</v>
      </c>
      <c r="B3" s="19" t="s">
        <v>53</v>
      </c>
      <c r="C3" s="20" t="s">
        <v>54</v>
      </c>
      <c r="D3" s="21"/>
      <c r="E3" s="22" t="s">
        <v>55</v>
      </c>
      <c r="F3" s="16"/>
      <c r="G3" s="16"/>
      <c r="H3" s="23" t="s">
        <v>25</v>
      </c>
      <c r="I3" s="24">
        <f>SUMIFS(I9:I30,A9:A30,"SD")</f>
        <v>0</v>
      </c>
      <c r="J3" s="18"/>
      <c r="O3">
        <v>0</v>
      </c>
      <c r="P3">
        <v>2</v>
      </c>
    </row>
    <row r="4">
      <c r="A4" s="3" t="s">
        <v>56</v>
      </c>
      <c r="B4" s="19" t="s">
        <v>205</v>
      </c>
      <c r="C4" s="20" t="s">
        <v>206</v>
      </c>
      <c r="D4" s="21"/>
      <c r="E4" s="22" t="s">
        <v>207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3" t="s">
        <v>208</v>
      </c>
      <c r="B5" s="19" t="s">
        <v>57</v>
      </c>
      <c r="C5" s="20" t="s">
        <v>25</v>
      </c>
      <c r="D5" s="21"/>
      <c r="E5" s="22" t="s">
        <v>26</v>
      </c>
      <c r="F5" s="16"/>
      <c r="G5" s="16"/>
      <c r="H5" s="16"/>
      <c r="I5" s="16"/>
      <c r="J5" s="18"/>
      <c r="O5">
        <v>0.20999999999999999</v>
      </c>
    </row>
    <row r="6">
      <c r="A6" s="25" t="s">
        <v>58</v>
      </c>
      <c r="B6" s="26" t="s">
        <v>59</v>
      </c>
      <c r="C6" s="7" t="s">
        <v>60</v>
      </c>
      <c r="D6" s="7" t="s">
        <v>61</v>
      </c>
      <c r="E6" s="7" t="s">
        <v>62</v>
      </c>
      <c r="F6" s="7" t="s">
        <v>63</v>
      </c>
      <c r="G6" s="7" t="s">
        <v>64</v>
      </c>
      <c r="H6" s="7" t="s">
        <v>65</v>
      </c>
      <c r="I6" s="7"/>
      <c r="J6" s="27" t="s">
        <v>66</v>
      </c>
    </row>
    <row r="7">
      <c r="A7" s="25"/>
      <c r="B7" s="26"/>
      <c r="C7" s="7"/>
      <c r="D7" s="7"/>
      <c r="E7" s="7"/>
      <c r="F7" s="7"/>
      <c r="G7" s="7"/>
      <c r="H7" s="7" t="s">
        <v>67</v>
      </c>
      <c r="I7" s="7" t="s">
        <v>68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69</v>
      </c>
      <c r="B9" s="31"/>
      <c r="C9" s="32" t="s">
        <v>209</v>
      </c>
      <c r="D9" s="33"/>
      <c r="E9" s="30" t="s">
        <v>210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72</v>
      </c>
      <c r="B10" s="36">
        <v>1</v>
      </c>
      <c r="C10" s="37" t="s">
        <v>211</v>
      </c>
      <c r="D10" s="36" t="s">
        <v>74</v>
      </c>
      <c r="E10" s="38" t="s">
        <v>212</v>
      </c>
      <c r="F10" s="39" t="s">
        <v>105</v>
      </c>
      <c r="G10" s="40">
        <v>0.80000000000000004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77</v>
      </c>
      <c r="B11" s="43"/>
      <c r="C11" s="44"/>
      <c r="D11" s="44"/>
      <c r="E11" s="38" t="s">
        <v>238</v>
      </c>
      <c r="F11" s="44"/>
      <c r="G11" s="44"/>
      <c r="H11" s="44"/>
      <c r="I11" s="44"/>
      <c r="J11" s="46"/>
    </row>
    <row r="12" ht="30">
      <c r="A12" s="36" t="s">
        <v>78</v>
      </c>
      <c r="B12" s="43"/>
      <c r="C12" s="44"/>
      <c r="D12" s="44"/>
      <c r="E12" s="47" t="s">
        <v>265</v>
      </c>
      <c r="F12" s="44"/>
      <c r="G12" s="44"/>
      <c r="H12" s="44"/>
      <c r="I12" s="44"/>
      <c r="J12" s="46"/>
    </row>
    <row r="13" ht="150">
      <c r="A13" s="36" t="s">
        <v>80</v>
      </c>
      <c r="B13" s="43"/>
      <c r="C13" s="44"/>
      <c r="D13" s="44"/>
      <c r="E13" s="38" t="s">
        <v>215</v>
      </c>
      <c r="F13" s="44"/>
      <c r="G13" s="44"/>
      <c r="H13" s="44"/>
      <c r="I13" s="44"/>
      <c r="J13" s="46"/>
    </row>
    <row r="14">
      <c r="A14" s="30" t="s">
        <v>69</v>
      </c>
      <c r="B14" s="31"/>
      <c r="C14" s="32" t="s">
        <v>159</v>
      </c>
      <c r="D14" s="33"/>
      <c r="E14" s="30" t="s">
        <v>160</v>
      </c>
      <c r="F14" s="33"/>
      <c r="G14" s="33"/>
      <c r="H14" s="33"/>
      <c r="I14" s="34">
        <f>SUMIFS(I15:I30,A15:A30,"P")</f>
        <v>0</v>
      </c>
      <c r="J14" s="35"/>
    </row>
    <row r="15" ht="30">
      <c r="A15" s="36" t="s">
        <v>72</v>
      </c>
      <c r="B15" s="36">
        <v>2</v>
      </c>
      <c r="C15" s="37" t="s">
        <v>266</v>
      </c>
      <c r="D15" s="36" t="s">
        <v>74</v>
      </c>
      <c r="E15" s="38" t="s">
        <v>267</v>
      </c>
      <c r="F15" s="39" t="s">
        <v>125</v>
      </c>
      <c r="G15" s="40">
        <v>3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77</v>
      </c>
      <c r="B16" s="43"/>
      <c r="C16" s="44"/>
      <c r="D16" s="44"/>
      <c r="E16" s="45" t="s">
        <v>74</v>
      </c>
      <c r="F16" s="44"/>
      <c r="G16" s="44"/>
      <c r="H16" s="44"/>
      <c r="I16" s="44"/>
      <c r="J16" s="46"/>
    </row>
    <row r="17">
      <c r="A17" s="36" t="s">
        <v>78</v>
      </c>
      <c r="B17" s="43"/>
      <c r="C17" s="44"/>
      <c r="D17" s="44"/>
      <c r="E17" s="47" t="s">
        <v>268</v>
      </c>
      <c r="F17" s="44"/>
      <c r="G17" s="44"/>
      <c r="H17" s="44"/>
      <c r="I17" s="44"/>
      <c r="J17" s="46"/>
    </row>
    <row r="18" ht="105">
      <c r="A18" s="36" t="s">
        <v>80</v>
      </c>
      <c r="B18" s="43"/>
      <c r="C18" s="44"/>
      <c r="D18" s="44"/>
      <c r="E18" s="38" t="s">
        <v>269</v>
      </c>
      <c r="F18" s="44"/>
      <c r="G18" s="44"/>
      <c r="H18" s="44"/>
      <c r="I18" s="44"/>
      <c r="J18" s="46"/>
    </row>
    <row r="19" ht="30">
      <c r="A19" s="36" t="s">
        <v>72</v>
      </c>
      <c r="B19" s="36">
        <v>3</v>
      </c>
      <c r="C19" s="37" t="s">
        <v>270</v>
      </c>
      <c r="D19" s="36" t="s">
        <v>74</v>
      </c>
      <c r="E19" s="38" t="s">
        <v>271</v>
      </c>
      <c r="F19" s="39" t="s">
        <v>125</v>
      </c>
      <c r="G19" s="40">
        <v>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77</v>
      </c>
      <c r="B20" s="43"/>
      <c r="C20" s="44"/>
      <c r="D20" s="44"/>
      <c r="E20" s="45" t="s">
        <v>74</v>
      </c>
      <c r="F20" s="44"/>
      <c r="G20" s="44"/>
      <c r="H20" s="44"/>
      <c r="I20" s="44"/>
      <c r="J20" s="46"/>
    </row>
    <row r="21">
      <c r="A21" s="36" t="s">
        <v>78</v>
      </c>
      <c r="B21" s="43"/>
      <c r="C21" s="44"/>
      <c r="D21" s="44"/>
      <c r="E21" s="47" t="s">
        <v>272</v>
      </c>
      <c r="F21" s="44"/>
      <c r="G21" s="44"/>
      <c r="H21" s="44"/>
      <c r="I21" s="44"/>
      <c r="J21" s="46"/>
    </row>
    <row r="22" ht="45">
      <c r="A22" s="36" t="s">
        <v>80</v>
      </c>
      <c r="B22" s="43"/>
      <c r="C22" s="44"/>
      <c r="D22" s="44"/>
      <c r="E22" s="38" t="s">
        <v>188</v>
      </c>
      <c r="F22" s="44"/>
      <c r="G22" s="44"/>
      <c r="H22" s="44"/>
      <c r="I22" s="44"/>
      <c r="J22" s="46"/>
    </row>
    <row r="23" ht="30">
      <c r="A23" s="36" t="s">
        <v>72</v>
      </c>
      <c r="B23" s="36">
        <v>4</v>
      </c>
      <c r="C23" s="37" t="s">
        <v>273</v>
      </c>
      <c r="D23" s="36" t="s">
        <v>74</v>
      </c>
      <c r="E23" s="38" t="s">
        <v>274</v>
      </c>
      <c r="F23" s="39" t="s">
        <v>94</v>
      </c>
      <c r="G23" s="40">
        <v>1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77</v>
      </c>
      <c r="B24" s="43"/>
      <c r="C24" s="44"/>
      <c r="D24" s="44"/>
      <c r="E24" s="45" t="s">
        <v>74</v>
      </c>
      <c r="F24" s="44"/>
      <c r="G24" s="44"/>
      <c r="H24" s="44"/>
      <c r="I24" s="44"/>
      <c r="J24" s="46"/>
    </row>
    <row r="25">
      <c r="A25" s="36" t="s">
        <v>78</v>
      </c>
      <c r="B25" s="43"/>
      <c r="C25" s="44"/>
      <c r="D25" s="44"/>
      <c r="E25" s="47" t="s">
        <v>275</v>
      </c>
      <c r="F25" s="44"/>
      <c r="G25" s="44"/>
      <c r="H25" s="44"/>
      <c r="I25" s="44"/>
      <c r="J25" s="46"/>
    </row>
    <row r="26" ht="409.5">
      <c r="A26" s="36" t="s">
        <v>80</v>
      </c>
      <c r="B26" s="43"/>
      <c r="C26" s="44"/>
      <c r="D26" s="44"/>
      <c r="E26" s="38" t="s">
        <v>276</v>
      </c>
      <c r="F26" s="44"/>
      <c r="G26" s="44"/>
      <c r="H26" s="44"/>
      <c r="I26" s="44"/>
      <c r="J26" s="46"/>
    </row>
    <row r="27">
      <c r="A27" s="36" t="s">
        <v>72</v>
      </c>
      <c r="B27" s="36">
        <v>5</v>
      </c>
      <c r="C27" s="37" t="s">
        <v>277</v>
      </c>
      <c r="D27" s="36" t="s">
        <v>74</v>
      </c>
      <c r="E27" s="38" t="s">
        <v>278</v>
      </c>
      <c r="F27" s="39" t="s">
        <v>125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77</v>
      </c>
      <c r="B28" s="43"/>
      <c r="C28" s="44"/>
      <c r="D28" s="44"/>
      <c r="E28" s="45" t="s">
        <v>74</v>
      </c>
      <c r="F28" s="44"/>
      <c r="G28" s="44"/>
      <c r="H28" s="44"/>
      <c r="I28" s="44"/>
      <c r="J28" s="46"/>
    </row>
    <row r="29">
      <c r="A29" s="36" t="s">
        <v>78</v>
      </c>
      <c r="B29" s="43"/>
      <c r="C29" s="44"/>
      <c r="D29" s="44"/>
      <c r="E29" s="47" t="s">
        <v>79</v>
      </c>
      <c r="F29" s="44"/>
      <c r="G29" s="44"/>
      <c r="H29" s="44"/>
      <c r="I29" s="44"/>
      <c r="J29" s="46"/>
    </row>
    <row r="30" ht="75">
      <c r="A30" s="36" t="s">
        <v>80</v>
      </c>
      <c r="B30" s="48"/>
      <c r="C30" s="49"/>
      <c r="D30" s="49"/>
      <c r="E30" s="38" t="s">
        <v>251</v>
      </c>
      <c r="F30" s="49"/>
      <c r="G30" s="49"/>
      <c r="H30" s="49"/>
      <c r="I30" s="49"/>
      <c r="J30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2025-03-21T05:39:26Z</dcterms:created>
  <dcterms:modified xsi:type="dcterms:W3CDTF">2025-03-21T05:39:27Z</dcterms:modified>
</cp:coreProperties>
</file>